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845" windowHeight="11640" tabRatio="756" activeTab="0"/>
  </bookViews>
  <sheets>
    <sheet name="Key Threats)" sheetId="1" r:id="rId1"/>
    <sheet name="NEW KEY" sheetId="2" r:id="rId2"/>
    <sheet name="RRV" sheetId="3" r:id="rId3"/>
    <sheet name="Resource use Fisheries " sheetId="4" r:id="rId4"/>
    <sheet name="Resource Use" sheetId="5" r:id="rId5"/>
    <sheet name="Construction" sheetId="6" r:id="rId6"/>
    <sheet name="Ecosystem alterations" sheetId="7" r:id="rId7"/>
    <sheet name="Pollution" sheetId="8" r:id="rId8"/>
    <sheet name="Species interactions" sheetId="9" r:id="rId9"/>
    <sheet name="Other factors" sheetId="10" r:id="rId10"/>
    <sheet name="Summary Table 1" sheetId="11" r:id="rId11"/>
    <sheet name="Summary Table 2" sheetId="12" r:id="rId12"/>
  </sheets>
  <definedNames/>
  <calcPr fullCalcOnLoad="1"/>
</workbook>
</file>

<file path=xl/comments10.xml><?xml version="1.0" encoding="utf-8"?>
<comments xmlns="http://schemas.openxmlformats.org/spreadsheetml/2006/main">
  <authors>
    <author>prall</author>
    <author>TConant</author>
    <author>Department of Commerce</author>
    <author>ES CC</author>
    <author> </author>
    <author> Alan B Bolten</author>
  </authors>
  <commentList>
    <comment ref="D3" authorId="0">
      <text>
        <r>
          <rPr>
            <sz val="14"/>
            <rFont val="Tahoma"/>
            <family val="2"/>
          </rPr>
          <t xml:space="preserve">During the 1980s, hurricanes and severe storms washed out many nests in Mexico
(Pat Burchfield, Gladys Porter Zoo, pers. comm.).   Hurricanes and severe weather are not predictable and can wipe out an entire nesting season.
Lack of rain, low humidity drought conditions can lower nests success.
Personal observations from Mexico and US crew members on the Mexican beaches: Turtles very rarely get entangled on beach but they do encounter buried trash when they are digging their nest cavity which prevents them from nesting.
Sargassum load was extreme in the 2001 season at La pesca and Tepehuajes.  Judging by the numbers in the filed stations, nesting females may have nested farther south.  Possibly these loads also alter female nesting behavior in Texas.  
Studies in 1993-94 at Rancho Nuevo found a vast majority of debris of a foreign origin.  The debris resulted in physical obstruction during nesting and hatchling emergence.
</t>
        </r>
        <r>
          <rPr>
            <b/>
            <sz val="14"/>
            <rFont val="Tahoma"/>
            <family val="2"/>
          </rPr>
          <t>Order Magnitude: Unknown and Sublethal</t>
        </r>
      </text>
    </comment>
    <comment ref="C9" authorId="1">
      <text>
        <r>
          <rPr>
            <sz val="14"/>
            <rFont val="Tahoma"/>
            <family val="2"/>
          </rPr>
          <t xml:space="preserve">Global warming creates habitat alteration which may change food resources such as crabs and other invertebrates.  Global warming may increase hurricane activity leading to an increase in debris in nearshore and offshroes waters, resulting in increase in entanglement, ingestion, or drowning.  Global warming may change convergence zones, currents and other oceanographic features that are relevant to Kemp's ridleys, could affect rain regimes and nearshore runoff.
See H: Threats in the Kemp's Ridley Recovery Plan
</t>
        </r>
        <r>
          <rPr>
            <b/>
            <sz val="14"/>
            <rFont val="Tahoma"/>
            <family val="2"/>
          </rPr>
          <t>Order Magnitude: Sublethal</t>
        </r>
        <r>
          <rPr>
            <sz val="8"/>
            <rFont val="Tahoma"/>
            <family val="0"/>
          </rPr>
          <t xml:space="preserve">
</t>
        </r>
      </text>
    </comment>
    <comment ref="G9" authorId="2">
      <text>
        <r>
          <rPr>
            <sz val="14"/>
            <rFont val="Tahoma"/>
            <family val="2"/>
          </rPr>
          <t xml:space="preserve">From 1994 - 2003, there were no adult Kemp's ridleys found cold stunned (NMFS SEFSC unpublished stranding data).
</t>
        </r>
        <r>
          <rPr>
            <b/>
            <sz val="14"/>
            <rFont val="Tahoma"/>
            <family val="2"/>
          </rPr>
          <t>Order Magnitude: 0</t>
        </r>
        <r>
          <rPr>
            <sz val="14"/>
            <rFont val="Tahoma"/>
            <family val="2"/>
          </rPr>
          <t xml:space="preserve">
</t>
        </r>
      </text>
    </comment>
    <comment ref="C8" authorId="1">
      <text>
        <r>
          <rPr>
            <sz val="14"/>
            <rFont val="Tahoma"/>
            <family val="2"/>
          </rPr>
          <t xml:space="preserve">Global warming creates habitat alteration which may change food resources such as crabs and other invertebrates.  Global warming may increase hurricane activity leading to an increase in debris in nearshore and offshroes waters, resulting in increase in entanglement, ingestion, or drowning.  Global warming may change convergence zones, currents and other oceanographic features that are relevant to Kemp's ridleys, could affect rain regimes and nearshore runoff.
See H Threats in the Kemp's Ridley Recovery Plan
</t>
        </r>
        <r>
          <rPr>
            <b/>
            <sz val="14"/>
            <rFont val="Tahoma"/>
            <family val="2"/>
          </rPr>
          <t>Order Magnitude: Sublethal</t>
        </r>
        <r>
          <rPr>
            <sz val="8"/>
            <rFont val="Tahoma"/>
            <family val="0"/>
          </rPr>
          <t xml:space="preserve">
</t>
        </r>
      </text>
    </comment>
    <comment ref="C6" authorId="1">
      <text>
        <r>
          <rPr>
            <sz val="14"/>
            <rFont val="Tahoma"/>
            <family val="2"/>
          </rPr>
          <t xml:space="preserve">Global warming creates habitat alteration which may change food resources such as crabs and other invertebrates.  Global warming may increase hurricane activity leading to an increase in debris in nearshore and offshroes waters, resulting in increase in entanglement, ingestion, or drowning.  Global warming may change convergence zones, currents and other oceanographic features that are relevant to Kemp's ridleys, could affect rain regimes and nearshore runoff.
</t>
        </r>
        <r>
          <rPr>
            <b/>
            <sz val="14"/>
            <rFont val="Tahoma"/>
            <family val="2"/>
          </rPr>
          <t>Order Magnitude: Sublethal</t>
        </r>
        <r>
          <rPr>
            <sz val="8"/>
            <rFont val="Tahoma"/>
            <family val="0"/>
          </rPr>
          <t xml:space="preserve">
</t>
        </r>
      </text>
    </comment>
    <comment ref="C5" authorId="1">
      <text>
        <r>
          <rPr>
            <sz val="14"/>
            <rFont val="Tahoma"/>
            <family val="2"/>
          </rPr>
          <t xml:space="preserve">Global warming creates habitat alteration which may change food resources such as crabs and other invertebrates.  Global warming may increase hurricane activity leading to an increase in debris in nearshore and offshroes waters, resulting in increase in entanglement, ingestion, or drowning.  Global warming may change convergence zones, currents and other oceanographic features that are relevant to Kemp's ridleys, could affect rain regimes and nearshore runoff.
Potential alteration of global and local current patterns may reduce fitness in that hatchlings may drift into areas of reduced forage availability.
See H: Threats in the Kemp's Ridley Recovery Plan
</t>
        </r>
        <r>
          <rPr>
            <b/>
            <sz val="14"/>
            <rFont val="Tahoma"/>
            <family val="2"/>
          </rPr>
          <t>Order Magnitude: Sublethal</t>
        </r>
        <r>
          <rPr>
            <sz val="8"/>
            <rFont val="Tahoma"/>
            <family val="0"/>
          </rPr>
          <t xml:space="preserve">
</t>
        </r>
      </text>
    </comment>
    <comment ref="D4" authorId="0">
      <text>
        <r>
          <rPr>
            <sz val="14"/>
            <rFont val="Tahoma"/>
            <family val="2"/>
          </rPr>
          <t xml:space="preserve">During the 1980s, hurricanes and severe storms washed out many nests in Mexico
(Pat Burchfield, Gladys Porter Zoo, pers. comm.).   Hurricanes and severe weather are not predictable and can wipe out an entire nesting season.
Lack of rain, low humidity drought conditions can lower nests success.
Personal observations from Mexico and US crew members on the Mexican beaches: Turtles very rarely get entangled on beach but they do encounter buried trash when they are digging their nest cavity which prevents them from nesting.
Sargassum load was extreme in the 2001 season at La pesca and Tepehuajes.  Judging by the numbers in the filed stations, nesting females may have nested farther south.  Possibly these loads also alter female nesting behavior in Texas.  
Studies in 1993-94 at Rancho Nuevo found a vast majority of debris of a foreign origin.  The debris resulted in physical obstruction during nesting and hatchling emergence.
</t>
        </r>
        <r>
          <rPr>
            <b/>
            <sz val="14"/>
            <rFont val="Tahoma"/>
            <family val="2"/>
          </rPr>
          <t>Order Magnitude: Unknown and Sublethal</t>
        </r>
      </text>
    </comment>
    <comment ref="D5" authorId="0">
      <text>
        <r>
          <rPr>
            <sz val="14"/>
            <rFont val="Tahoma"/>
            <family val="2"/>
          </rPr>
          <t xml:space="preserve">Sargassum may hinder nearshore movement to offshore areas. 
Obstruction to emergence and seafinding by major sargassum events, but no data exist. La Pesca 2005 there was a sargassum load event on the beach which could have hindered hatchling's ability to reach the sea. 
Hurricanes likely increase the sargassum and other debris build up on beaches or nearshore.  
Observed effects of sargassum loads on hatchlings in Mexico (observed in 2005 June and July hatchlings released in hatcheries, so were able to manage the threat, but with increase in in situ, then will likley increase unmanaged events, Luevano pers. comm.).  Also sargassum has been documented to entangle hatchlings in TX (many releases hatchlings get entrapped if sargassum is there, includes loads in surf.  TX threat has been managed but will likely increase with increase in in situ nests (Shaver pers com). 
</t>
        </r>
        <r>
          <rPr>
            <sz val="12"/>
            <rFont val="Tahoma"/>
            <family val="2"/>
          </rPr>
          <t xml:space="preserve"> 
</t>
        </r>
        <r>
          <rPr>
            <b/>
            <sz val="14"/>
            <rFont val="Tahoma"/>
            <family val="2"/>
          </rPr>
          <t>Order Magnitude: Unknown and Sublethal</t>
        </r>
        <r>
          <rPr>
            <sz val="14"/>
            <rFont val="Tahoma"/>
            <family val="2"/>
          </rPr>
          <t xml:space="preserve"> </t>
        </r>
      </text>
    </comment>
    <comment ref="E2" authorId="1">
      <text>
        <r>
          <rPr>
            <sz val="14"/>
            <rFont val="Tahoma"/>
            <family val="2"/>
          </rPr>
          <t xml:space="preserve">Dr. Owen (College of Charleston) estimates less than </t>
        </r>
        <r>
          <rPr>
            <b/>
            <sz val="14"/>
            <rFont val="Tahoma"/>
            <family val="2"/>
          </rPr>
          <t xml:space="preserve">1% </t>
        </r>
        <r>
          <rPr>
            <sz val="14"/>
            <rFont val="Tahoma"/>
            <family val="2"/>
          </rPr>
          <t xml:space="preserve">mortality rate eggs to adults results from scientific research.  Several research techniques may result in injury (e.g., surgery, blood sampling, satellite attachment), but moralities have not been documented.  Captive breeding in Galveston, Grand Cayman and Xcaret resulted in the loss of a few turtles (for example see Wood and Wood 1988)
</t>
        </r>
        <r>
          <rPr>
            <b/>
            <sz val="14"/>
            <rFont val="Tahoma"/>
            <family val="2"/>
          </rPr>
          <t>Order Magnitude:  1 - 10</t>
        </r>
        <r>
          <rPr>
            <sz val="14"/>
            <rFont val="Tahoma"/>
            <family val="2"/>
          </rPr>
          <t xml:space="preserve">
The Team also believes there may be some indirect effects, although unquantified. Order of Magnitude does not represent the indirect effects that may occur.</t>
        </r>
      </text>
    </comment>
    <comment ref="E3" authorId="1">
      <text>
        <r>
          <rPr>
            <sz val="14"/>
            <rFont val="Tahoma"/>
            <family val="2"/>
          </rPr>
          <t xml:space="preserve">Egg Corral nest temperatures produce female bias and much less than </t>
        </r>
        <r>
          <rPr>
            <b/>
            <sz val="14"/>
            <rFont val="Tahoma"/>
            <family val="2"/>
          </rPr>
          <t xml:space="preserve">1% </t>
        </r>
        <r>
          <rPr>
            <sz val="14"/>
            <rFont val="Tahoma"/>
            <family val="2"/>
          </rPr>
          <t xml:space="preserve">mortality rate eggs to adults results from scientific research (Dave Owens, College of Charleston, pers. comm.).
In Mexico, the scientific research permits very few egg mortality (1 or 2 nests per year) (Oscar Ramirez, National Commission of Protected Natural Areas, pers. comm.) .
The conservation benefits of the relocation program likely offset any effects from this activity.  However, training needs to be emphasized because improper transfer of eggs can result in higher egg inviability.  Volunteers in the Kemp's program are well trained.  As the nesting activity spreads out and more communities become involved, higher egg loss may occur during the relocation program.  Solid training and evaluation of the program is important to understand the severity of any effects conservation programs may have.
</t>
        </r>
        <r>
          <rPr>
            <b/>
            <sz val="14"/>
            <rFont val="Tahoma"/>
            <family val="2"/>
          </rPr>
          <t xml:space="preserve">Order Magnitude: 101-1,000
</t>
        </r>
        <r>
          <rPr>
            <sz val="14"/>
            <rFont val="Tahoma"/>
            <family val="2"/>
          </rPr>
          <t>The Team also believes there may be some indirect effects, although unquantified. Order of Magnitude does not represent the indirect effects that may occur.</t>
        </r>
      </text>
    </comment>
    <comment ref="E4" authorId="1">
      <text>
        <r>
          <rPr>
            <sz val="12"/>
            <rFont val="Tahoma"/>
            <family val="2"/>
          </rPr>
          <t>Dr. Owen (College of Charleston) estimates less than</t>
        </r>
        <r>
          <rPr>
            <b/>
            <sz val="12"/>
            <rFont val="Tahoma"/>
            <family val="2"/>
          </rPr>
          <t xml:space="preserve"> 1% </t>
        </r>
        <r>
          <rPr>
            <sz val="12"/>
            <rFont val="Tahoma"/>
            <family val="2"/>
          </rPr>
          <t xml:space="preserve">mortality rate eggs to adults results from scientific research
Possible sublethal effects may result from applying living and wire tags, however data do not exists.
</t>
        </r>
        <r>
          <rPr>
            <b/>
            <sz val="12"/>
            <rFont val="Tahoma"/>
            <family val="2"/>
          </rPr>
          <t>Order Magnitude: 101-1,000</t>
        </r>
      </text>
    </comment>
    <comment ref="E8" authorId="1">
      <text>
        <r>
          <rPr>
            <sz val="14"/>
            <rFont val="Tahoma"/>
            <family val="2"/>
          </rPr>
          <t xml:space="preserve">Dr. Owens (College of Charleston) estimates less than </t>
        </r>
        <r>
          <rPr>
            <b/>
            <sz val="14"/>
            <rFont val="Tahoma"/>
            <family val="2"/>
          </rPr>
          <t>1%</t>
        </r>
        <r>
          <rPr>
            <sz val="14"/>
            <rFont val="Tahoma"/>
            <family val="2"/>
          </rPr>
          <t xml:space="preserve"> of adults in scientific research die.  
NMFS currently authorizes 1,365 live and 26 dead Kemp’s ridleys to be taken as a result of 22 research experiments (NMFS unpubl. research permit tracking 2007).   Mexico currently authorizes over 20,000 Kemp’s ridleys to be taken live including tagging and other conservation activities at Rancho Nuevo (SEMARNAT unpubl. research permit tracking 2005).
</t>
        </r>
        <r>
          <rPr>
            <b/>
            <sz val="14"/>
            <rFont val="Tahoma"/>
            <family val="2"/>
          </rPr>
          <t>Order Magnitude: 1-10</t>
        </r>
        <r>
          <rPr>
            <sz val="14"/>
            <rFont val="Tahoma"/>
            <family val="2"/>
          </rPr>
          <t xml:space="preserve">
</t>
        </r>
      </text>
    </comment>
    <comment ref="E9" authorId="1">
      <text>
        <r>
          <rPr>
            <sz val="14"/>
            <rFont val="Tahoma"/>
            <family val="2"/>
          </rPr>
          <t xml:space="preserve">Dr. Owens (College of Charleston) estimates less than 1% of adults in scientific research die.  
NMFS currently authorizes 1,365 live and 26 dead Kemp’s ridleys to be taken as a result of 22 research experiments (NMFS unpubl. research permit tracking 2007).   Mexico currently authorizes over 20,000 Kemp’s ridleys to be taken live including tagging and other conservation activities at Rancho Nuevo (SEMARNAT unpubl. research permit tracking 2005).
</t>
        </r>
        <r>
          <rPr>
            <b/>
            <sz val="14"/>
            <rFont val="Tahoma"/>
            <family val="2"/>
          </rPr>
          <t>Order Magnitude: 1-10</t>
        </r>
      </text>
    </comment>
    <comment ref="F9" authorId="1">
      <text>
        <r>
          <rPr>
            <sz val="14"/>
            <rFont val="Tahoma"/>
            <family val="2"/>
          </rPr>
          <t xml:space="preserve">Preliminary data (Darlene Ketten, Woods Hole Institute) tested the effects of shock wave exposure on Kemp's ridley carcasses.  Ketten examined CT scan images from a small (12 inches long) Kemp's ridley that had been exposed to 100 psi shock wave.  No ear or lung damage was evident on the scans, although microscopic tissue analysis has not yet been done.  A dolphin would have shown obvious damage at 100 psi.  A larger turtle would have been less damaged by this blast than a small one.  From this first test it looks as if turtles are less sensitive to explosions than marine mammals.
NMFS biological opinions on military activities in the Southeast minimally anticipate </t>
        </r>
        <r>
          <rPr>
            <b/>
            <sz val="14"/>
            <rFont val="Tahoma"/>
            <family val="2"/>
          </rPr>
          <t xml:space="preserve">20 </t>
        </r>
        <r>
          <rPr>
            <sz val="14"/>
            <rFont val="Tahoma"/>
            <family val="2"/>
          </rPr>
          <t xml:space="preserve">Kemp's will be killed each year.  NMFS has determined in numerous biological opinions on Navy activities that such activities will not jeopardize the continued existence of listed sea turtles.  However, the Team must consider threats related to recovery.
</t>
        </r>
        <r>
          <rPr>
            <b/>
            <sz val="14"/>
            <rFont val="Tahoma"/>
            <family val="2"/>
          </rPr>
          <t>Order Magnitude:</t>
        </r>
        <r>
          <rPr>
            <sz val="14"/>
            <rFont val="Tahoma"/>
            <family val="2"/>
          </rPr>
          <t xml:space="preserve">  </t>
        </r>
        <r>
          <rPr>
            <b/>
            <sz val="14"/>
            <rFont val="Tahoma"/>
            <family val="2"/>
          </rPr>
          <t>1-10</t>
        </r>
        <r>
          <rPr>
            <sz val="8"/>
            <rFont val="Tahoma"/>
            <family val="0"/>
          </rPr>
          <t xml:space="preserve">
</t>
        </r>
      </text>
    </comment>
    <comment ref="F8" authorId="1">
      <text>
        <r>
          <rPr>
            <sz val="14"/>
            <rFont val="Tahoma"/>
            <family val="2"/>
          </rPr>
          <t xml:space="preserve">Prelim data (Darlene Ketten) tested the effects of shock wave exposure on Kemp's ridley carcasses.  Ketten examined CT scan images from a small (12 inches long) Kemp's ridley that had been exposed to 100 psi shock wave.  No ear or lung damage was evident on the scans, although microscopic tissue analysis has not yet been done.  A dolphin would have shown obvious damage at 100 psi.  A larger turtle would have been less damaged by this blast than a small one.  So, from this first test it looks as if turtles are less sensitive to explosions than marine mammals.
NMFS biological opinions on military activities in the Southeast minimally anticipate </t>
        </r>
        <r>
          <rPr>
            <b/>
            <sz val="14"/>
            <rFont val="Tahoma"/>
            <family val="2"/>
          </rPr>
          <t>20</t>
        </r>
        <r>
          <rPr>
            <sz val="14"/>
            <rFont val="Tahoma"/>
            <family val="2"/>
          </rPr>
          <t xml:space="preserve"> Kemp's will be killed each year.  NMFS has determined in numerous biological opinions that military activities will not jeopardize the continued existence of listed sea turtles.  However, the Team must analyze threats related to recovery.
Unexploded ordinance in nearshore waters could be a danger. 
</t>
        </r>
        <r>
          <rPr>
            <b/>
            <sz val="14"/>
            <rFont val="Tahoma"/>
            <family val="2"/>
          </rPr>
          <t>Order Magnitude: 11-100</t>
        </r>
        <r>
          <rPr>
            <sz val="12"/>
            <rFont val="Tahoma"/>
            <family val="2"/>
          </rPr>
          <t xml:space="preserve">
</t>
        </r>
      </text>
    </comment>
    <comment ref="F4" authorId="1">
      <text>
        <r>
          <rPr>
            <sz val="14"/>
            <rFont val="Tahoma"/>
            <family val="2"/>
          </rPr>
          <t xml:space="preserve">Not relevant in Mexico
Military exercises could kill emerging hatchlings through crushing or sand compaction, but no data are available to allow quantification. 
Not currently an issue in the US
</t>
        </r>
        <r>
          <rPr>
            <b/>
            <sz val="14"/>
            <rFont val="Tahoma"/>
            <family val="2"/>
          </rPr>
          <t>Order Magnitude: 1-10</t>
        </r>
      </text>
    </comment>
    <comment ref="F3" authorId="1">
      <text>
        <r>
          <rPr>
            <sz val="12"/>
            <rFont val="Tahoma"/>
            <family val="2"/>
          </rPr>
          <t xml:space="preserve">not relevant in Mexico
Military exercises could kill incubating eggs through crushing or sand compaction, but no data are available to allow quantification.
Curently not an issue, but pressure from military activities may increase over next decade.
</t>
        </r>
        <r>
          <rPr>
            <b/>
            <sz val="12"/>
            <rFont val="Tahoma"/>
            <family val="2"/>
          </rPr>
          <t>Order Magnitude: 101-1,000</t>
        </r>
      </text>
    </comment>
    <comment ref="G8" authorId="2">
      <text>
        <r>
          <rPr>
            <sz val="14"/>
            <rFont val="Tahoma"/>
            <family val="2"/>
          </rPr>
          <t xml:space="preserve">From 1994-2003, </t>
        </r>
        <r>
          <rPr>
            <b/>
            <sz val="14"/>
            <rFont val="Tahoma"/>
            <family val="2"/>
          </rPr>
          <t xml:space="preserve"> 559</t>
        </r>
        <r>
          <rPr>
            <sz val="14"/>
            <rFont val="Tahoma"/>
            <family val="2"/>
          </rPr>
          <t xml:space="preserve"> Kemp's were dead or died and 257 were released alive as a result of cold stunning (NMFS SEFSC unpublished stranding data), 
</t>
        </r>
        <r>
          <rPr>
            <b/>
            <sz val="14"/>
            <rFont val="Tahoma"/>
            <family val="2"/>
          </rPr>
          <t>Order Magnitude:  101-1,000</t>
        </r>
        <r>
          <rPr>
            <sz val="14"/>
            <rFont val="Tahoma"/>
            <family val="2"/>
          </rPr>
          <t xml:space="preserve">
</t>
        </r>
      </text>
    </comment>
    <comment ref="G6" authorId="2">
      <text>
        <r>
          <rPr>
            <sz val="14"/>
            <rFont val="Tahoma"/>
            <family val="2"/>
          </rPr>
          <t xml:space="preserve">From 1994-2003, </t>
        </r>
        <r>
          <rPr>
            <b/>
            <sz val="14"/>
            <rFont val="Tahoma"/>
            <family val="2"/>
          </rPr>
          <t xml:space="preserve"> 6</t>
        </r>
        <r>
          <rPr>
            <sz val="14"/>
            <rFont val="Tahoma"/>
            <family val="2"/>
          </rPr>
          <t xml:space="preserve"> Kemp's were dead or died and 5 were released alive due to cold stunning (NMFS SEFSC unpublished stranding data provide cm sizes), 
</t>
        </r>
        <r>
          <rPr>
            <b/>
            <sz val="14"/>
            <rFont val="Tahoma"/>
            <family val="2"/>
          </rPr>
          <t>Order Magnitude: 1-10</t>
        </r>
        <r>
          <rPr>
            <sz val="14"/>
            <rFont val="Tahoma"/>
            <family val="2"/>
          </rPr>
          <t xml:space="preserve">
</t>
        </r>
      </text>
    </comment>
    <comment ref="C3" authorId="1">
      <text>
        <r>
          <rPr>
            <sz val="14"/>
            <rFont val="Tahoma"/>
            <family val="2"/>
          </rPr>
          <t xml:space="preserve">Temperature changes over time may reduce individual hatchling fitness and modify sex ratio.  See H: Threats in the Kemp's Ridley Recovery Plan 
</t>
        </r>
        <r>
          <rPr>
            <b/>
            <sz val="14"/>
            <rFont val="Tahoma"/>
            <family val="2"/>
          </rPr>
          <t>Order Magnitude: Sublethal</t>
        </r>
        <r>
          <rPr>
            <sz val="12"/>
            <rFont val="Tahoma"/>
            <family val="2"/>
          </rPr>
          <t xml:space="preserve"> </t>
        </r>
        <r>
          <rPr>
            <sz val="8"/>
            <rFont val="Tahoma"/>
            <family val="0"/>
          </rPr>
          <t xml:space="preserve">
</t>
        </r>
      </text>
    </comment>
    <comment ref="C2" authorId="1">
      <text>
        <r>
          <rPr>
            <sz val="14"/>
            <rFont val="Tahoma"/>
            <family val="2"/>
          </rPr>
          <t xml:space="preserve">Strong evidence of  imprinting in ridleys (Shaver et al, 2004) may cause female to continue to nest in rapidly deteriorating site impacted by sea level change, excessive heat or erosion. 
Changes in behavior, distribution, microclimate in nesting habitat may occur, but no data.
</t>
        </r>
        <r>
          <rPr>
            <b/>
            <sz val="14"/>
            <rFont val="Tahoma"/>
            <family val="2"/>
          </rPr>
          <t>Order Magnitude: Sublethal</t>
        </r>
      </text>
    </comment>
    <comment ref="D2" authorId="3">
      <text>
        <r>
          <rPr>
            <sz val="14"/>
            <rFont val="Tahoma"/>
            <family val="2"/>
          </rPr>
          <t xml:space="preserve">Drought conditions may result in female having to nests mulitple times which can lower fitiness no data
</t>
        </r>
        <r>
          <rPr>
            <b/>
            <sz val="14"/>
            <rFont val="Tahoma"/>
            <family val="2"/>
          </rPr>
          <t>Order Magnitude: Sublethal</t>
        </r>
        <r>
          <rPr>
            <sz val="8"/>
            <rFont val="Tahoma"/>
            <family val="0"/>
          </rPr>
          <t xml:space="preserve">
</t>
        </r>
      </text>
    </comment>
    <comment ref="C4"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6"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8"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9"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6"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5"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6"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5"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2"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2"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3"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4"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5"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J1" authorId="5">
      <text>
        <r>
          <rPr>
            <sz val="12"/>
            <rFont val="Arial"/>
            <family val="2"/>
          </rPr>
          <t>Estimated annual mortality for each life stage/ecosystem summed for all threats within this threats category and adjusted for RRV for each life stage (does not include sub-lethal effects).</t>
        </r>
      </text>
    </comment>
    <comment ref="A11" authorId="5">
      <text>
        <r>
          <rPr>
            <sz val="12"/>
            <rFont val="Arial"/>
            <family val="2"/>
          </rPr>
          <t>Estimated annual mortality for each life stage/ecosystem summed for all threats within this threats category and adjusted for RRV for each life stage (does not include sub-lethal effects).</t>
        </r>
      </text>
    </comment>
  </commentList>
</comments>
</file>

<file path=xl/comments12.xml><?xml version="1.0" encoding="utf-8"?>
<comments xmlns="http://schemas.openxmlformats.org/spreadsheetml/2006/main">
  <authors>
    <author>Kristy Long</author>
    <author>ES CC</author>
    <author>prall</author>
  </authors>
  <commentList>
    <comment ref="K3" authorId="0">
      <text>
        <r>
          <rPr>
            <sz val="8"/>
            <rFont val="Tahoma"/>
            <family val="0"/>
          </rPr>
          <t xml:space="preserve">aka Charanga
</t>
        </r>
      </text>
    </comment>
    <comment ref="D6" authorId="1">
      <text>
        <r>
          <rPr>
            <b/>
            <sz val="8"/>
            <rFont val="Tahoma"/>
            <family val="0"/>
          </rPr>
          <t>Marinas, grass beds, changes in seabed topography, benthic dredging,trawling</t>
        </r>
        <r>
          <rPr>
            <sz val="8"/>
            <rFont val="Tahoma"/>
            <family val="0"/>
          </rPr>
          <t xml:space="preserve">
</t>
        </r>
      </text>
    </comment>
    <comment ref="H6" authorId="1">
      <text>
        <r>
          <rPr>
            <b/>
            <sz val="11"/>
            <rFont val="Tahoma"/>
            <family val="2"/>
          </rPr>
          <t xml:space="preserve">Vegetation clearing, concentration of predators, Austrailian Pine, 
Increase human access to beach, micro and macro climate, 
</t>
        </r>
        <r>
          <rPr>
            <sz val="11"/>
            <rFont val="Tahoma"/>
            <family val="2"/>
          </rPr>
          <t xml:space="preserve">
</t>
        </r>
      </text>
    </comment>
    <comment ref="H9" authorId="2">
      <text>
        <r>
          <rPr>
            <sz val="8"/>
            <rFont val="Tahoma"/>
            <family val="0"/>
          </rPr>
          <t xml:space="preserve">check to see steve's comment on low frequency.
</t>
        </r>
      </text>
    </comment>
  </commentList>
</comments>
</file>

<file path=xl/comments4.xml><?xml version="1.0" encoding="utf-8"?>
<comments xmlns="http://schemas.openxmlformats.org/spreadsheetml/2006/main">
  <authors>
    <author>NCTC</author>
    <author>Kristy Long</author>
    <author>TConant</author>
    <author>Therese A. Conant</author>
    <author>ES CC</author>
    <author> </author>
    <author> Alan B Bolten</author>
  </authors>
  <commentList>
    <comment ref="F9" authorId="0">
      <text>
        <r>
          <rPr>
            <sz val="14"/>
            <rFont val="Tahoma"/>
            <family val="2"/>
          </rPr>
          <t xml:space="preserve">See Section H Threats in the Kemp's Ridley Recovery Plan
NMFS 2008.  Endangered Species Act - Section 7 Consultation Biological Opinion.  Atlantic Sea Scallop Fishery Management Plan.  Northeast Region, March 14, 2008.  Anticipates up to 2 Kemp’s ridleys (lethal or non lethal) will be taken each year in the scallop dredge component.  
The first confirmed Kemp’s ridley was recorded in August 2005 [http://www.nefsc.noaa.gov/femad/fishsamp/fsb/].  However, from 1996 to 2002, 40 hard shelled sea turtles have been either reported or observed taken in this dredge gear, and only 19 were conclusively identified as loggerheads.  Kemp’s ridleys occur in the area where the scallop dredge fishery operates, and could be taken in this gear.  
</t>
        </r>
        <r>
          <rPr>
            <b/>
            <sz val="14"/>
            <rFont val="Tahoma"/>
            <family val="2"/>
          </rPr>
          <t xml:space="preserve">Order of Magnitude: O </t>
        </r>
        <r>
          <rPr>
            <sz val="14"/>
            <rFont val="Tahoma"/>
            <family val="2"/>
          </rPr>
          <t xml:space="preserve">[note: the Team believes that the chance is remote for this fishery to take an adult Kemp's ridley in the northeast Atlantic given adult size Kemp's are uncommon in the area fished] 
</t>
        </r>
        <r>
          <rPr>
            <sz val="10"/>
            <rFont val="Tahoma"/>
            <family val="0"/>
          </rPr>
          <t xml:space="preserve">
</t>
        </r>
      </text>
    </comment>
    <comment ref="K9" authorId="0">
      <text>
        <r>
          <rPr>
            <sz val="14"/>
            <rFont val="Tahoma"/>
            <family val="2"/>
          </rPr>
          <t xml:space="preserve">See juvenile stage for data; likely no adults interact with pound nets, given the fishery operates in areas and times where adults are not present.  
No pound nets operating Mexico GOM
</t>
        </r>
        <r>
          <rPr>
            <b/>
            <sz val="12"/>
            <rFont val="Tahoma"/>
            <family val="2"/>
          </rPr>
          <t>Order Magnitude 0</t>
        </r>
      </text>
    </comment>
    <comment ref="O9" authorId="0">
      <text>
        <r>
          <rPr>
            <sz val="12"/>
            <rFont val="Tahoma"/>
            <family val="2"/>
          </rPr>
          <t xml:space="preserve">No Kemp's have been documented in this gear type and potential for take is considered low. NMFS 2001 Sect. 7 biological opinin on Atlantic HMS Fisheries Management Plan; 1999 section 7 biological opinion on Herring
Mother vesel with two boats that are deployed off it and they drop a weight that purses the net and the ring squeezes the net up to the vessel offloading onto main vessel.  Turtle likely be able to get to surface to breathe.  MS sound with the fishery starting up, may have a link between.  Active menhaden fishery in US GOM, but dying fishery in Atlantic
</t>
        </r>
        <r>
          <rPr>
            <b/>
            <sz val="12"/>
            <rFont val="Tahoma"/>
            <family val="2"/>
          </rPr>
          <t>Order Magnitude: 0</t>
        </r>
      </text>
    </comment>
    <comment ref="K1" authorId="1">
      <text>
        <r>
          <rPr>
            <sz val="8"/>
            <rFont val="Tahoma"/>
            <family val="0"/>
          </rPr>
          <t xml:space="preserve">aka Charanga
</t>
        </r>
      </text>
    </comment>
    <comment ref="M9" authorId="2">
      <text>
        <r>
          <rPr>
            <sz val="14"/>
            <rFont val="Tahoma"/>
            <family val="2"/>
          </rPr>
          <t xml:space="preserve">NMFS SEFSC. unpubl data (J. Braun McNeill, NMFS SEFSC in NMFS SEFSC 2001).  A Kemp’s ridley was recorded taken in a long haul seine in North Carolina.  It was released alive.  Although a haul seine can be very long and pulled for many hours, much of the time the animals are herded in front of the net and a turtle could surface to breathe.  Thus, it is not likely that a mortality would result.  A Seine can be at least 2 km long and it takes two boats to encircle the fish.  The net is pulled and the fish are offloaded during the haul back.  A turtle could get caught in the tailbag and drown, but no lethal take has been observed.  Beach haul seines, which are fished by one vessel offshore bringing the net towards the beach, may also take sea turtles.  
</t>
        </r>
        <r>
          <rPr>
            <b/>
            <sz val="14"/>
            <rFont val="Tahoma"/>
            <family val="2"/>
          </rPr>
          <t xml:space="preserve">Order Magnitude: 0 </t>
        </r>
        <r>
          <rPr>
            <sz val="14"/>
            <rFont val="Tahoma"/>
            <family val="2"/>
          </rPr>
          <t>(The Team believes that this gear type is unlikely to interact with adults)</t>
        </r>
        <r>
          <rPr>
            <sz val="12"/>
            <rFont val="Tahoma"/>
            <family val="2"/>
          </rPr>
          <t xml:space="preserve">
</t>
        </r>
      </text>
    </comment>
    <comment ref="N9" authorId="2">
      <text>
        <r>
          <rPr>
            <sz val="12"/>
            <rFont val="Tahoma"/>
            <family val="2"/>
          </rPr>
          <t xml:space="preserve">
Non lethal take has been documented in fisheries that use channel nets.  The number of mortalities likely is low (1-10) given that TEDs are used in nets set in South Carolina and soak times of nets set in both Carolinas are relatively short. 5 gal drums are used as floats tied to the side of the net, essentially 'towing' the net in the current.
Sources:
Epperly, S., L. Avens, L. Garrison, T. Henwood, W. Hoggard, J. Mitchell, J. Nance, J. Poffenberger, C. Sasso, E. Scott-Denton, and C. Yeung.  2002.  Analysis of sea turtle bycatch in the commercial shrimp fisheries of southeast U.S. waters and the Gulf of Mexico.  NOAA Technical Memorandum NMFS-SEFSC-490, 88 p.  Channel nets are discussed on p. 76-77.   They are used only in N.C. (15-20 fishermen) and S.C. (&lt; 60 licenses). Channel nets have been documented to catch turtles, including Kemp’s ridleys (1 of 5 turtles taken in N.C. was a Kemp’s).  Channel nets set in S.C. waters are required to be equipped with TEDs as a result of the turtle takes there.  Channel nets are fished frequently, thus, mortality is likely to be low.  
</t>
        </r>
        <r>
          <rPr>
            <b/>
            <sz val="12"/>
            <rFont val="Tahoma"/>
            <family val="2"/>
          </rPr>
          <t xml:space="preserve">Order Magnitude: 0 </t>
        </r>
        <r>
          <rPr>
            <sz val="12"/>
            <rFont val="Tahoma"/>
            <family val="2"/>
          </rPr>
          <t xml:space="preserve">(The Team believes the time and areas fished would not overlap with adult Kemp's ridleys)
</t>
        </r>
      </text>
    </comment>
    <comment ref="C9" authorId="0">
      <text>
        <r>
          <rPr>
            <sz val="12"/>
            <rFont val="Tahoma"/>
            <family val="2"/>
          </rPr>
          <t>See Section H. Threats in the Kemp's Ridley Recovery Plan
Epperly et. al (2002) estimated 25,000 mortalities as a point estimate from Tables 27 and 28 for entire Gulf of Mexico and Atlantic.  The estimate is not broken out by size class.  However, NMFS estimated only 4,208 lethal takes per year for the shrimp fishery operating in the Gulf of Mexico and Atlantic (NMFS 2002—Endangered Species Act-Section 7 Consultation Biological Opinion on the sea turtle conservation regulations and as managed by the Fishery Management Plans for Shrimp in the South Atlantic and Gulf of Mexico).
The interaction rates from Epperly et al (2002) were based on shrimp effort in 2001.  However, shrimp effort in 2009 declined by 61% in the Gulf of Mexico and 38% in the Atlantic (NMFS SEFSC unpublished data 2010).  Assuming bycatch rates are unchanged from the 2002 estimate, the estimated annual lethal take of Kemp's ridleys is 1,715 (S. Epperly, NMFS SEFSC personal communication 2010). 
The 2000 fishing season is likely the last year of decent shrimping coast wide (Les Hodgson, National Fisheries Institute personal communication).  The fishery is in a pronounced decline due to low shrimp prices and high fuel costs.  To compensate the economic hardship, insurance policies are not being renewed, and number of trips and duration of trips are being reduced (Nance et al. 2008).
Turtles also are captured in trynets used in the larger otter trawls in the shrimp fishery.  Like skimmer trawls, they are subject to tow time restictions.  Since 2008, 4 Kemp's ridleys have been observed in trynets, all in the Gulf of Mexico (NMFS SEFSC unpublished data).  All were released alive.
Source: 
Epperly, S., L. Avens, L. Garrison, T. Henwood, W. Hoggard, J. Mitchell, J. Nance, J. Poffenberger, C. Sasso, E. Scott-Denton, C. Yeung.  2002.  Analysis of sea turtle bycatch in the commercial shrimp fisheries of the southeast U.S. waters and the Gulf of Mexico.  NOAA Tech. Memo. NMFS-SEFSC-490, 88 pp.   
Nance, J., W. Keithly, Jr., C. Caillouet, Jr., J. Cole, W. Gaidry, B. Gallaway, W. Griffin, R. Hart, and M. Travis.  2008.  Estimation of effort, maximum sustainable yield, and maximum economic yield in the shrimp fishery of the Gulf of Mexico.  NOAA Tech. Memo. NMFS-SEFSC-570, 71 pp.
Epperly et al (1995) provide the results of a 4 month observer program of the summer flounder fishery off northern N.C., Virginia, and Maryland.  An estimated 1,063 turtles of all species were taken by the fleet.  It was estimated that 0-56 Kemp’s ridleys were killed.  This fishery now is required to use TEDs to exclude turtles, which is anticipated to reduce the interactions by 97%.   
Source:  Epperly, S.P., J. Braun, A.J. Chester, F. A Cross, J.V. Merriner, and P.A. Tester.  1995.  Winter distribution of sea turtles in the vicinity of Cape Hatteras and their interactions with the summer flounder trawl fishery.  Bulletin of Marine Science 56:547-568. 
The whelk, jellyfish bottom trawl fishery operating in Georgia currently use TEDs, which is anticipated to reduce sea interactions by 97%.   
Approximately 270 shrimp boats operate out of Tampico and about 100 boats operate out of Tamaulipas.  All shrimp vessels in Mexico must receive a certificate from PROFEPA stating that their TEDs are installed correctly in order for the vessel to fish. During 2003 PROFEPA signed 329 TED certificates (on vessels); out of all those vessels, they reported 8 boats out of compliance - 2.5% noncompliance.  But generally, at-sea compliance is about 85-91%.  Compliance is always increasing because consequences are high (fines, loss of vessel).   Mexico implements a 90-day shrimp closure each year.  In 2005, most strandings occurred in April while shrimp vessels were absent off the beach.  In recent years, shrimp effort has dropped in Mexico due to high fuel cost. Shrimping has declined in the southern part of Campeche due to a decline in shrimp abundance. There are some fish trawlers in the Gulf of Mexico, but their fishing grounds are over the Yucatan's continental shelf. 
Source: Carmen Jimenez, National Institute of Fisheries, Feb 25 2005 email
Order of Magnitude:   1,001 - 10</t>
        </r>
      </text>
    </comment>
    <comment ref="C8" authorId="0">
      <text>
        <r>
          <rPr>
            <sz val="14"/>
            <rFont val="Tahoma"/>
            <family val="2"/>
          </rPr>
          <t xml:space="preserve">See Section H. Threats in the Kemp's Ridley Recovery Plan
Epperly et. al (2002) estimated 25,000 mortalities as a point estimate from Tables 27 and 28 for entire Gulf of Mexico and Atlantic.  The estimate is not broken out by size class.  However, NMFS estimated only 4,208 lethal takes per year for the shrimp fishery operating in the Gulf of Mexico and Atlantic (NMFS 2002—Endangered Species Act-Section 7 Consultation Biological Opinion on the sea turtle conservation regulations and as managed by the Fishery Management Plans for Shrimp in the South Atlantic and Gulf of Mexico).
The interaction rates from Epperly et al (2002) were based on shrimp effort in 2001.  However, shrimp effort in 2009 declined by 61% in the Gulf of Mexico and 38% in the Atlantic (NMFS SEFSC unpublished data 2010).  Assuming bycatch rates are unchanged from the 2002 estimate, the estimated annual lethal take of Kemp's ridleys is 1,715 (S. Epperly, NMFS SEFSC personal communication 2010). 
The 2000 fishing season was likely the last year of decent shrimping coast wide (Les Hodgson, National Fisheries Institute personal communication).  The fishery is in a pronounced decline due to low shrimp prices and high fuel costs.  To compensate the economic hardship, insurance policies are not being renewed, and number of trips and duration of trips are being reduced (Nance et al. 2008).
Turtles also are captured in trynets used in the larger otter trawls in the shrimp fishery.  Like skimmer trawls, they are subject to tow time restictions.  Since 2008, 4 Kemp's ridleys have been observed in trynets, all in the Gulf of Mexico (NMFS SEFSC unpublished data).  All were released alive.
Source: 
Epperly, S., L. Avens, L. Garrison, T. Henwood, W. Hoggard, J. Mitchell, J. Nance, J. Poffenberger, C. Sasso, E. Scott-Denton, C. Yeung.  2002.  Analysis of sea turtle bycatch in the commercial shrimp fisheries of the southeast U.S. waters and the Gulf of Mexico.  NOAA Tech. Memo. NMFS-SEFSC-490, 88 pp.   
Nance, J., W. Keithly, Jr., C. Caillouet, Jr., J. Cole, W. Gaidry, B. Gallaway, W. Griffin, R. Hart, and M. Travis.  2008.  Estimation of effort, maximum sustainable yield, and maximum economic yield in the shrimp fishery of the Gulf of Mexico.  NOAA Tech. Memo. NMFS-SEFSC-570, 71 pp.
Epperly et al (1995) provide the results of a 4 month observer program of the summer flounder fishery off northern N.C., Virginia, and Maryland.  An estimated 1,063 turtles of all species were taken by the fleet.  It was estimated that 0-56 Kemp’s ridleys were killed.  This fishery now is required to use TEDs to exclude turtles, which is anticipated to reduce the interactions by 97%.   
Source:  Epperly, S.P., J. Braun, A.J. Chester, F. A Cross, J.V. Merriner, and P.A. Tester.  1995.  Winter distribution of sea turtles in the vicinity of Cape Hatteras and their interactions with the summer flounder trawl fishery.  Bulletin of Marine Science 56:547-568. 
The whelk, jellyfish bottom trawl fishery operating in Georgia currently use TEDs, which is anticipated to reduce sea interactions by 97%.   
Approximately 270 shrimp boats operate out of Tampico and about 100 boats operate out of Tamaulipas.  All shrimp vessels in Mexico must receive a certificate from PROFEPA stating that their TEDs are installed correctly in order for the vessel to fish. During 2003 PROFEPA signed 329 TED certificates (on vessels); out of all those vessels, they reported 8 boats out of compliance - 2.5% noncompliance.  But generally, at-sea compliance is about 85-91%.  Compliance is always increasing because consequences are high (fines, loss of vessel).   Mexico implements a 90-day shrimp closure each year.  In 2005, most strandings occurred in April while shrimp vessels were absent off the beach.  In recent years, shrimp effort has dropped in Mexico due to high fuel cost.  Shrimping has declined in the southern part of Campeche due to a decline in shrimp abundance.  There are some fish trawlers in the Gulf of Mexico, but their fishing grounds are over the Yucatan's continental shelf. 
Source: Carmen Jimenez, National Institute of Fisheries, Feb 25 2005 email
</t>
        </r>
        <r>
          <rPr>
            <b/>
            <sz val="14"/>
            <rFont val="Tahoma"/>
            <family val="2"/>
          </rPr>
          <t>Order of Magnitude:   1,001 - 10,000</t>
        </r>
        <r>
          <rPr>
            <sz val="14"/>
            <rFont val="Tahoma"/>
            <family val="2"/>
          </rPr>
          <t xml:space="preserve">
</t>
        </r>
      </text>
    </comment>
    <comment ref="D9" authorId="3">
      <text>
        <r>
          <rPr>
            <sz val="14"/>
            <rFont val="Tahoma"/>
            <family val="2"/>
          </rPr>
          <t xml:space="preserve">Epperly, S., L. Avens, L. Garrison, T. Henwood, W. Hoggard, J. Mitchell, J. Nance, J. Poffenberger, C. Sasso, E. Scott-Denton, and C. Yeung.  2002.  This report discusses skimmer trawls (p. 72-74).  All species documented in the studies cited were loggerhead turtles.  However, Kemp’s ridleys are present in the same areas trawled, but are less abundant.  Thus, it is likely that Kemp’s ridleys are taken by skimmer trawls, but in fewer numbers than loggerheads, at least in North Carolina sounds.  Skimmer trawls are used in inshore waters throughout the southeast U.S. in all states except Texas.  They are increasingly popular, in part because skimmer trawls are exempt from TED requirements under the assumption that tow times are short and mortality is likely to be very small.  There is no estimate of the total catch of turtles in skimmer trawls.
Beam trawls are used only in Texas to catch shrimp, and are limited to 15 vessels operating in the Corpus Christi area (p. 72).  If used for table shrimp, the nets must be outfitted with deflector bars, and it is unlikely that any turtles could enter the net through these bars.
Pusher head trawls (chopstick rigs) are currently used only in Mississippi by 4-6 vessels where tow times are restricted (p. 79).  Like skimmer and butterfly nets, pusher head trawls are capable of incidentally capturing sea turtles.
Summary for coastal trawl fishery 98/99.  Informal summary developed by Mike Tork, NMFS NEFSC, and sent from Cheryl Ryder, NMFS NEFSC, to Carrie McDaniel NMFS NER, on July 23, 2001.  From November 1998 to February 1999, 140 summer flounder hauls were observed off of North Carolina and southern Virginia.  These were state observed trips.  Two live Kemp’s ridleys were observed taken.
Whelk trawls are currently used in South Carolina and Georgia in late winter and early spring.  They have been documented to take Kemp’s ridleys (3 of 7 turtles reported captured in a Georgia study were Kemp’s ridleys).  As of December 2000, TEDs are required in Georgia waters when trawling for whelk.  No such restrictions occur in South Carolina, but the fishery is regulated using water temperatures: 6 days after waters reach 64 deg F in the Fort Johnson boat slip, the fishery is closed.
NMFS 2005.  ESA - Section 7 Consultation on Horseshoe Crab Surveys conducted by Virginia Polytec deploying flounder and whelk trawls.  Surveys are conducted annually from mid-August through mid-November, from 2005 through 2011.  Sampling consist of approximately 48 days at sea for a total of 250 tows in Atlantic Ocean waters seaward of the territorial sea demarcation line, and out 20 nautical miles from shore from Cape Cod, Massachusetts (west of Monomoy Island) south to the Georgia-Florida state border.  NMFS anticipates 1 lethal Kemp's take each year.
NMFS 1999.  Endangered Species Act - Section 7 Consultation Biological Opinion.  Fishery Management Plan for the Atlantic Mackerel, Squid, and Atlantic Butterfish Fishery and Amendment 8 to the Fishery Management Plan.  Northeast Region, April 28, 1999, 47 p.  The Loligo effort peaks when turtles are not necessarily abundant (Jan-April and Oct-Dec) and is concentrated in the southern New England to Mid-Atlantic area.  NMFS Sea Sampling coverage from 1995 to 1997 observed 3 takes of loggerhead sea turtles in the short-finned squid (Illex) fishery and 1 loggerhead in the long-finned squid (Loligo) fishery.  Kemp’s ridleys have not been observed taken in this fishery but given their distributional overlap with loggerheads and habitat preferences, takes may occur.  The Incidental Take Statement anticipates the take of 2 Kemp’s ridleys annually (lethal or non-lethal). 
Jay Boulet, NMFS SEFSC personal communication (phone conversation) with S. Epperly, NMFS SEFSC, 6 May 2003: About a half dozen boats (small and large trawlers) are involved in a finfish fishery in the northern Gulf, southeast Louisiana.  They leave the dock intending to shrimp, however if the weather is bad or if shrimping is slow, the vessels will instead target fish. When trawling for fish, the bulk of their landings is sheepshead, but a small portion (~1%) is black drum.  The fishery occurs from about December to March.  Vessel trips are generally short, and they sometimes trawl inshore (inside COLREGs).  The probability of encountering a Kemp’s ridley is the same as for the shrimp fishery in the area at that time.
Gary Rousse, NMFS SEFSC e-mails to S. Epperly, NMFS SEFSC, 6 and 16 May 2003.  There is a small sheephead and (mostly) black drum effort in the Grand Isle area mostly during the winter months, January to March or so.  Approximately 2 to 4 shrimp trawlers supplement their income with these fish.  They use trawls, usually with larger mesh sizes.  Most of the fishing is done from Fourchon to the Mississippi River.  The probability of encountering a Kemp’s ridley is the same as for the shrimp fishery in the area at that time.
NMFS 2008 ESA Section 7 Consultation on the Northeast Scallop Fishery anticipates 1 Kemp's will be killed or injured annually in the bottom trawl component of this fishery.
Several fisheries (e.g., monkfish, multispecies) have a large bottom trawl component.  However, anticipated take of Kemp's ridleys is extremely low (i.e., less than one take annually).  For additional information see: http://www.nero.noaa.gov/prot_res/section7/
Overall, bottom trawl fishing effort in the Northeast (1995-2000; source Draft NMFS Fisheries Characterization) is twice that of the scallop dredge fishery.  Bottom trawl trips target finfish over 80% of time and the effort is distributed evenly throughout the Gulf of Maine, Georges Bank, southern New England, and the mid-Atlantic. 
</t>
        </r>
        <r>
          <rPr>
            <b/>
            <sz val="14"/>
            <rFont val="Tahoma"/>
            <family val="2"/>
          </rPr>
          <t>Order of Magnitude:   101-1,000</t>
        </r>
        <r>
          <rPr>
            <sz val="14"/>
            <rFont val="Tahoma"/>
            <family val="2"/>
          </rPr>
          <t xml:space="preserve"> [note: as with other estimates, the number of adults versus juveniles would depend on where the fishery operates, GOM vs. Atlantic, however the Team believes the order of magnitude for adults is lower than neritic juveniles]</t>
        </r>
      </text>
    </comment>
    <comment ref="D8" authorId="4">
      <text>
        <r>
          <rPr>
            <sz val="14"/>
            <rFont val="Tahoma"/>
            <family val="2"/>
          </rPr>
          <t xml:space="preserve">Epperly, S., L. Avens, L. Garrison, T. Henwood, W. Hoggard, J. Mitchell, J. Nance, J. Poffenberger, C. Sasso, E. Scott-Denton, and C. Yeung.  2002.  This report discusses skimmer trawls (p. 72-74).  All species documented in the studies cited were loggerhead turtles.  However, Kemp’s ridleys are present in the same areas trawled, but are less abundant.  Thus, it is likely that Kemp’s ridleys are taken by skimmer trawls, but in fewer numbers than loggerheads, at least in North Carolina sounds.  Skimmer trawls are used in inshore waters throughout the southeast U.S. in all states except Texas.  They are increasingly popular, in part because skimmer trawls are exempt from TED requirements under the assumption that tow times are short and mortality is likely to be very small.  There is no estimate of the total catch of turtles in skimmer trawls.
Beam trawls are used only in Texas to catch shrimp, and are limited to 15 vessels operating in the Corpus Christi area (p. 72).  If used for table shrimp, the nets must be outfitted with deflector bars, and it is unlikely that any turtles could enter the net through these bars.
Pusher head trawls (chopstick rigs) are currently used only in Mississippi by 4-6 vessels where tow times are restricted (p. 79).  Like skimmer and butterfly nets, pusher head trawls are capable of incidentally capturing sea turtles.
Summary for coastal trawl fishery 98/99.  Informal summary developed by Mike Tork, NMFS NEFSC, and sent from Cheryl Ryder, NMFS NEFSC, to Carrie McDaniel NMFS NER, on July 23, 2001.  From November 1998 to February 1999, 140 summer flounder hauls were observed off of North Carolina and southern Virginia.  These were state observed trips.  Two live Kemp’s ridleys were observed taken.
Whelk trawls are currently used in South Carolina and Georgia in late winter and early spring.  They have been documented to take Kemp’s ridleys (3 of 7 turtles reported captured in a Georgia study were Kemp’s ridleys).  As of December 2000, TEDs are required in Georgia waters when trawling for whelk.  No such restrictions occur in South Carolina, but the fishery is regulated using water temperatures: 6 days after waters reach 64 deg F in the Fort Johnson boat slip, the fishery is closed.
NMFS 2005.  ESA - Section 7 Consultation on Horseshoe Crab Surveys conducted by Virginia Polytec deploying flounder and whelk trawls.  Surveys are conducted annually from mid-August through mid-November, from 2005 through 2011.  Sampling consist of approximately 48 days at sea for a total of 250 tows in Atlantic Ocean waters seaward of the territorial sea demarcation line, and out 20 nautical miles from shore from Cape Cod, Massachusetts (west of Monomoy Island) south to the Georgia-Florida state border.  NMFS anticipates 1 lethal Kemp's take each year.
NMFS 1999.  Endangered Species Act - Section 7 Consultation Biological Opinion.  Fishery Management Plan for the Atlantic Mackerel, Squid, and Atlantic Butterfish Fishery and Amendment 8 to the Fishery Management Plan.  Northeast Region, April 28, 1999, 47 p.  The Loligo effort peaks when turtles are not necessarily abundant (Jan-April and Oct-Dec) and is concentrated in the southern New England to Mid-Atlantic area.  NMFS Sea Sampling coverage from 1995 to 1997 observed 3 takes of loggerhead sea turtles in the short-finned squid (Illex) fishery and 1 loggerhead in the long-finned squid (Loligo) fishery.  Kemp’s ridleys have not been observed taken in this fishery but given their distributional overlap with loggerheads and habitat preferences, takes may occur.  The Incidental Take Statement anticipates the take of 2 Kemp’s ridleys annually (lethal or non-lethal). 
Jay Boulet, NMFS SEFSC personal communication (phone conversation) with S. Epperly, NMFS SEFSC, 6 May 2003: About a half dozen boats (small and large trawlers) are involved in a finfish fishery in the northern Gulf, southeast Louisiana.  They leave the dock intending to shrimp, however if the weather is bad or if shrimping is slow, the vessels will instead target fish. When trawling for fish, the bulk of their landings is sheepshead, but a small portion (~1%) is black drum.  The fishery occurs from about December to March.  Vessel trips are generally short, and they sometimes trawl inshore (inside COLREGs).  The probability of encountering a Kemp’s ridley is the same as for the shrimp fishery in the area at that time.
Gary Rousse, NMFS SEFSC e-mails to S. Epperly, NMFS SEFSC, 6 and 16 May 2003.  There is a small sheephead and (mostly) black drum effort in the Grand Isle area mostly during the winter months, January to March or so.  Approximately 2 to 4 shrimp trawlers supplement their income with these fish.  They use trawls, usually with larger mesh sizes.  Most of the fishing is done from Fourchon to the Mississippi River.  The probability of encountering a Kemp’s ridley is the same as for the shrimp fishery in the area at that time.
NMFS 2008 ESA Section 7 Consultation on the Northeast Scallop Fishery anticipates 1 Kemp's will be killed or injured annually in the bottom trawl component of this fishery.
Several fisheries (e.g., monkfish, multispecies) have a large bottom trawl component.  However, anticipated take of Kemp's ridleys is extremely low (i.e., less than one take annually).  For additional information see: http://www.nero.noaa.gov/prot_res/section7/
Overall, bottom trawl fishing effort in the Northeast (1995-2000; source Draft NMFS Fisheries Characterization) is twice that of the scallop dredge fishery.  Bottom trawl trips target finfish over 80% of time and the effort is distributed evenly throughout the Gulf of Maine, Georges Bank, southern New England, and the mid-Atlantic. 
</t>
        </r>
        <r>
          <rPr>
            <b/>
            <sz val="14"/>
            <rFont val="Tahoma"/>
            <family val="2"/>
          </rPr>
          <t>Order of Magnitude:   1,001-10,000</t>
        </r>
        <r>
          <rPr>
            <sz val="14"/>
            <rFont val="Tahoma"/>
            <family val="2"/>
          </rPr>
          <t xml:space="preserve"> [note: as with other estimates, the number of adults versus juveniles would depend on where the fishery operates, GOM vs. Atlantic]
</t>
        </r>
      </text>
    </comment>
    <comment ref="E9" authorId="2">
      <text>
        <r>
          <rPr>
            <sz val="14"/>
            <rFont val="Tahoma"/>
            <family val="2"/>
          </rPr>
          <t>See Section H Threats in the Kemp's Ridley Recovery Plan
SEFSC, unpublished data. Joanne Braun Mcneill, NMFS SEFSC e-mail to Sheryan Epperly, NMFS SEFSC.  26 Feb 2003.  Data from 4 flynet trips were summarized.  No turtles were reported captured.
Epperly et al (1995) publication provided the results of a 4 month observer program off northern North Carolina, Virginia, and Maryland.  An estimated 1,063 turtles of all species were taken by the fleet.  It was estimated that 0-56 Kemp’s ridleys were killed.  This fishery now is required to use TEDs to exclude turtles, but the flynet fishery, operating in the same area at the same time, is not.  Epperly, S.P., J. Braun, A.J. Chester, F. A Cross, J.V. Merriner, and P.A. Tester.  1995.  Winter distribution of sea turtles in the vicinity of Cape Hatteras and their interactions with the summer flounder trawl fishery.  Bulletin of Marine Science 56:547-568.  
Epperly, S., L. Avens, L. Garrison, T. Henwood, W. Hoggard, J. Mitchell, J. Nance, J. Poffenberger, C. Sasso, E. Scott-Denton, and C. Yeung.  2002.  Analysis of sea turtle bycatch in the commercial shrimp fisheries of southeast U.S. waters and the Gulf of Mexico.  NOAA Technical Memorandum NMFS-SEFSC-490, 88 p.  Butterfly nets are discussed on p. 74-75.  They have minimal use in North Carolina (2-3 vessels), are used in two localities in Florida, and are used in Louisiana. Although very similar to skimmer trawls discussed below, butterfly nets differ in that they are not fished on the bottom, and are used in somewhat deeper coastal (mainly inshore) waters.  Like skimmer trawls, the gear is capable of incidental sea turtle capture, including Kemp’s ridleys, but the chance may be less than with skimmer trawls since butterfly nets do not fish the bottom.
David Whitaker , SCMRD, personal communication to Sheryan Epperly, NMFS SEFSC.  19 March 2003 and 25 April 2003: Trawling for jellyfish has not occurred in South Carolina.  Jellyfish abundance increases in state waters at the same time as the turtles show up (April).  Trawls are rigged to fish high in the water column and tows may be short due to the abundance of jellyfish.  In 2003, one fisherman requested a permit to harvest jellyfish in South Carolina, and the state decided to require TEDs in the jellyfish trawl nets.  Thus, while Kemp’s may be taken by this gear, mortality should be very low given the use of TEDs with short tow times. 
The greatest concern is the flynet fishery operating in the Northeast.  Flynets are known to capture multiple turtles in one haul.  A systematic observer program does not exist, but incidental take of loggerheads have been recorded—e.g., 27 hauls observed 12/3/94 with 1 loggerhead; 9 hauls observed 12/9/94 with 7 loggerheads; 13 hauls observed on 12/1/94 with 12 loggerheads (NEFSC unpublished data, Joanne Mcneill, NMFS SEFSC email to Sheryan Epperly, NMFS SEFSC, February 26, 2003.  
y this gear in SC waters, mortality should be very low given the use of TEDs with short tow times.</t>
        </r>
        <r>
          <rPr>
            <sz val="8"/>
            <rFont val="Tahoma"/>
            <family val="0"/>
          </rPr>
          <t xml:space="preserve">
</t>
        </r>
        <r>
          <rPr>
            <sz val="14"/>
            <rFont val="Tahoma"/>
            <family val="2"/>
          </rPr>
          <t xml:space="preserve">
</t>
        </r>
        <r>
          <rPr>
            <b/>
            <sz val="14"/>
            <rFont val="Tahoma"/>
            <family val="2"/>
          </rPr>
          <t xml:space="preserve">Order Magnitude: 11-100 </t>
        </r>
        <r>
          <rPr>
            <sz val="14"/>
            <rFont val="Tahoma"/>
            <family val="2"/>
          </rPr>
          <t>[note: the Team feels the magnitude of mortality is lower for adults compared to juveniles who would likely be exposed to a greater extent in this gear type, especially the butterfly fishery]</t>
        </r>
        <r>
          <rPr>
            <sz val="8"/>
            <rFont val="Tahoma"/>
            <family val="0"/>
          </rPr>
          <t xml:space="preserve">
</t>
        </r>
      </text>
    </comment>
    <comment ref="E8" authorId="0">
      <text>
        <r>
          <rPr>
            <sz val="14"/>
            <rFont val="Tahoma"/>
            <family val="2"/>
          </rPr>
          <t xml:space="preserve">See Section H Threats in the Kemp's Ridley Recovery Plan
SEFSC, unpublished data. Joanne Braun Mcneill, NMFS SEFSC e-mail to Sheryan Epperly, NMFS SEFSC.  26 Feb 2003.  Data from 4 flynet trips were summarized.  No turtles were reported captured.
Epperly et al (1995) publication provided the results of a 4 month observer program off northern North Carolina, Virginia, and Maryland.  An estimated 1,063 turtles of all species were taken by the fleet.  It was estimated that 0-56 Kemp’s ridleys were killed.  This fishery now is required to use TEDs to exclude turtles, but the flynet fishery, operating in the same area at the same time, is not.  Epperly, S.P., J. Braun, A.J. Chester, F. A Cross, J.V. Merriner, and P.A. Tester.  1995.  Winter distribution of sea turtles in the vicinity of Cape Hatteras and their interactions with the summer flounder trawl fishery.  Bulletin of Marine Science 56:547-568.  
Epperly, S., L. Avens, L. Garrison, T. Henwood, W. Hoggard, J. Mitchell, J. Nance, J. Poffenberger, C. Sasso, E. Scott-Denton, and C. Yeung.  2002.  Analysis of sea turtle bycatch in the commercial shrimp fisheries of southeast U.S. waters and the Gulf of Mexico.  NOAA Technical Memorandum NMFS-SEFSC-490, 88 p.  Butterfly nets are discussed on p. 74-75.  They have minimal use in North Carolina (2-3 vessels), are used in two localities in Florida, and are used in Louisiana. Although very similar to skimmer trawls discussed below, butterfly nets differ in that they are not fished on the bottom, and are used in somewhat deeper coastal (mainly inshore) waters.  Like skimmer trawls, the gear is capable of incidental sea turtle capture, including Kemp’s ridleys, but the chance may be less than with skimmer trawls since butterfly nets do not fish the bottom.
David Whitaker , SCMRD, personal communication to Sheryan Epperly, NMFS SEFSC.  19 March 2003 and 25 April 2003: Trawling for jellyfish has not occurred in South Carolina.  Jellyfish abundance increases in state waters at the same time as the turtles show up (April).  Trawls are rigged to fish high in the water column and tows may be short due to the abundance of jellyfish.  In 2003, one fisherman requested a permit to harvest jellyfish in South Carolina, and the state decided to require TEDs in the jellyfish trawl nets.  Thus, while Kemp’s may be taken by this gear, mortality should be very low given the use of TEDs with short tow times. 
The greatest concern is the flynet fishery operating in the Northeast.  Flynets are known to capture multiple turtles in one haul.  A systematic observer program does not exist, but incidental take of loggerheads have been recorded—e.g., 27 hauls observed 12/3/94 with 1 loggerhead; 9 hauls observed 12/9/94 with 7 loggerheads; 13 hauls observed on 12/1/94 with 12 loggerheads (NEFSC unpublished data, Joanne Mcneill, NMFS SEFSC email to Sheryan Epperly, NMFS SEFSC, February 26, 2003.  
</t>
        </r>
        <r>
          <rPr>
            <b/>
            <sz val="14"/>
            <rFont val="Tahoma"/>
            <family val="2"/>
          </rPr>
          <t>Order of Magnitude:  101-1,000</t>
        </r>
        <r>
          <rPr>
            <sz val="14"/>
            <rFont val="Tahoma"/>
            <family val="2"/>
          </rPr>
          <t xml:space="preserve"> [note: the Team feels that this fishery has a higher impact on juveniles than adults in the neritic environment and considers the risk to be on the higher end of the magnitude)
</t>
        </r>
      </text>
    </comment>
    <comment ref="E6" authorId="4">
      <text>
        <r>
          <rPr>
            <sz val="14"/>
            <rFont val="Tahoma"/>
            <family val="2"/>
          </rPr>
          <t xml:space="preserve">Sargassum harvest is a potential threat, however only 1 vessel was permitted in 2005 and they are not operating.  The Fisheries Management Plan would allow for potential growth in this industry.
In the Sargassum Fishery, NMFS anticipated that juvenile sea turtles will be taken. In its June 21, 1999, Opinion, NMFS anticipated that up to 30 neonate/immature loggerhead and no more than 1 neonate/pelagic immature leatherback, hawksbill, green, and Kemp’s ridley sea turtles will be taken on an annual basis during the harvest of Sargassum.
</t>
        </r>
        <r>
          <rPr>
            <b/>
            <sz val="14"/>
            <rFont val="Tahoma"/>
            <family val="2"/>
          </rPr>
          <t xml:space="preserve">
Order Magnitude: 1-10</t>
        </r>
        <r>
          <rPr>
            <sz val="8"/>
            <rFont val="Tahoma"/>
            <family val="0"/>
          </rPr>
          <t xml:space="preserve">
</t>
        </r>
      </text>
    </comment>
    <comment ref="F8" authorId="0">
      <text>
        <r>
          <rPr>
            <sz val="14"/>
            <rFont val="Tahoma"/>
            <family val="2"/>
          </rPr>
          <t xml:space="preserve">NMFS 2008.  Endangered Species Act - Section 7 Consultation Biological Opinion.  Atlantic Sea Scallop Fishery Management Plan.  Northeast Region, March 14, 2008.  Anticipates up to 2 Kemp’s ridleys (lethal or non lethal) will be taken each year in the scallop dredge component.  
The first confirmed Kemp’s ridley was recorded in August 2005 [http://www.nefsc.noaa.gov/femad/fishsamp/fsb/] and a second one in 2007.  Measurements indicate a juvenile was taken (24.3 cm CCL).  Also, from 1996 to 2002, 40 hard shelled sea turtles have been either reported or observed taken in this dredge gear, and only 19 were conclusively identified as loggerheads.  Kemp’s ridleys occur in the area where the scallop dredge fishery operates, and could be taken in this gear.  
Other dredge fisheries include clam, hydraulic; other/nk species; scallop, sea.  Within those gear types, the vast majority of observations were targeting sea scallops.  A few also targeted ocean quahog, surf clam, or clam, NK. Within these gear types, turtle takes have only been reported to date in trips targeting sea scallops (Heather Haas, NMFS NEFSC e-mail dated Aug. 12, 2009).
Blue crab dredge and whelk (conch) dredge occur mostly in state waters, and are not covered by the NEOP and therefore NMFS knows little about them. The blue crab dredge season in VA and NC occurs mainly in the winter and the whelk dredging typically is at night in the summer (only the knobbed whelk as that species doesn’t pot well) (Gina Shield, NMFS Northeast Regional Office, e-mail dated Aug. 12, 2009).
</t>
        </r>
        <r>
          <rPr>
            <b/>
            <sz val="14"/>
            <rFont val="Tahoma"/>
            <family val="2"/>
          </rPr>
          <t>Order Magnitude: 1-10</t>
        </r>
        <r>
          <rPr>
            <sz val="14"/>
            <rFont val="Tahoma"/>
            <family val="2"/>
          </rPr>
          <t xml:space="preserve">
</t>
        </r>
      </text>
    </comment>
    <comment ref="G9" authorId="4">
      <text>
        <r>
          <rPr>
            <sz val="14"/>
            <rFont val="Tahoma"/>
            <family val="2"/>
          </rPr>
          <t xml:space="preserve">Kemp’s ridleys have been reported captured in the U.S. pelagic longline fishery for tuna and swordfish between 1994 and 2008.   The identification of the two earliest reports (1994 and 1997) cannot be confirmed (Johnson et al. 1999).  A third turtle whose id was confirmed, was caught in 2006; it was entangled but not hooked, and it was released alive. (Fairfield-Walsh and Garrison 2007).  In 2003, during controlled longline gear experiments on the Grand Banks, one area where the traditional pelagic longline fleet operates, one small Kemp's ridley was dipnetted in the (Watson et al. 2004).  Another Kemp’s ridley was captured in resource assessment cruise by NMFS in the Gulf of Mexico; the hook was removed and the turtle was released alive (NMFS SEFSC unpublished data).
In recent controlled gear experiments in the Northeast Distant 0 Kemp's ridley were recorded taken, however 1 Kemp’s ridley was dipnetted in the area (Watson, J.W., S.P. Epperly, A.K. Shah, and D.G. Foster.  2005.  Fishing methods to reduce sea turtle mortality associated with pelagic longlines.  Canadian Journal of Fisheries and Aquatic Sciences 62(5):965-981.)
NMFS Endangered Species Act Section 7 Consultation on the Atlantic Pelagic Longline Fishery for Highly Migratory Species June 1, 2004, expects up to 105 Kemp's ridleys (note: includes combination of other species, so the estimate represents a maximum) to be taken over a 3-year period.  
Mexico observer data from 1994-2001 - 11 Kemp's were taken in the tuna fishery in the GOM; 9 in 2001 (source Carmen Jimenez, National Institute Fisheries).  However, Ramirez and Ania (1998 Matzalan Mexico International Sea Turtle Symposium) reported 21 turtles captured in the GOM tuna longline fleet in 1994-1995, of which none were Kemp’s ridleys.  
Interactions are less likely to occur in the neritic area, given most longline fisheries operate offshore in deep water.  However, some longline fisheries may operate closure to shore (e.g., mahi mahi), thus an exposure risk exists.
</t>
        </r>
        <r>
          <rPr>
            <b/>
            <sz val="14"/>
            <rFont val="Tahoma"/>
            <family val="2"/>
          </rPr>
          <t>Order Magnitude: 11-100</t>
        </r>
        <r>
          <rPr>
            <sz val="14"/>
            <rFont val="Tahoma"/>
            <family val="2"/>
          </rPr>
          <t xml:space="preserve">
</t>
        </r>
      </text>
    </comment>
    <comment ref="G8" authorId="4">
      <text>
        <r>
          <rPr>
            <sz val="14"/>
            <rFont val="Tahoma"/>
            <family val="2"/>
          </rPr>
          <t xml:space="preserve">Kemp’s ridleys have been reported captured in the U.S. pelagic longline fishery for tuna and swordfish between 1994 and 2008.   The identification of the two earliest reports (1994 and 1997) cannot be confirmed (Johnson et al. 1999).  A third turtle whose id was confirmed, was caught in 2006; it was entangled but not hooked, and it was released alive. (Fairfield-Walsh and Garrison 2007).  In 2003, during controlled longline gear experiments on the Grand Banks, one area where the traditional pelagic longline fleet operates, one small Kemp's ridley was dipnetted in the (Watson et al. 2004).  Another Kemp’s ridley was captured in resource assessment cruise by NMFS in the Gulf of Mexico; the hook was removed and the turtle was released alive (NMFS SEFSC unpublished data).
In recent controlled gear experiments in the Northeast Distant 0 Kemp's ridley were recorded taken, however 1 Kemp’s ridley was dipnetted in the area (Watson, J.W., S.P. Epperly, A.K. Shah, and D.G. Foster.  2005.  Fishing methods to reduce sea turtle mortality associated with pelagic longlines.  Canadian Journal of Fisheries and Aquatic Sciences 62(5):965-981.)
NMFS Endangered Species Act Section 7 Consultation on the Atlantic Pelagic Longline Fishery for Highly Migratory Species June 1, 2004, expects up to 105 Kemp's ridleys (note: includes combination of other species, so the estimate represents a maximum) to be taken over a 3-year period.  
Mexico observer data from 1994-2001 - 11 Kemp's were taken in the tuna fishery in the GOM; 9 in 2001 (source Carmen Jimenez, National Institute Fisheries).  However, Ramirez and Ania (1998 Matzalan Mexico International Sea Turtle Symposium) reported 21 turtles captured in the GOM tuna longline fleet in 1994-1995, of which none were Kemp’s ridleys.  
Interactions are less likely to occur in the neritic area, given most longline fisheries operate offshore in deep water.  However, some longline fisheries may operate closure to shore (e.g., mahi mahi), thus an exposure risk exists.
</t>
        </r>
        <r>
          <rPr>
            <b/>
            <sz val="14"/>
            <rFont val="Tahoma"/>
            <family val="2"/>
          </rPr>
          <t>Order Magnitude: 11-100</t>
        </r>
        <r>
          <rPr>
            <sz val="14"/>
            <rFont val="Tahoma"/>
            <family val="2"/>
          </rPr>
          <t xml:space="preserve">
  </t>
        </r>
        <r>
          <rPr>
            <sz val="8"/>
            <rFont val="Tahoma"/>
            <family val="0"/>
          </rPr>
          <t xml:space="preserve">
</t>
        </r>
      </text>
    </comment>
    <comment ref="G7" authorId="0">
      <text>
        <r>
          <rPr>
            <sz val="14"/>
            <rFont val="Tahoma"/>
            <family val="2"/>
          </rPr>
          <t xml:space="preserve">Kemp’s ridleys have been reported captured in the U.S. pelagic longline fishery for tuna and swordfish between 1994 and 2008.   The identification of the two earliest reports (1994 and 1997) cannot be confirmed (Johnson et al. 1999).  A third turtle whose id was confirmed, was caught in 2006; it was entangled but not hooked, and it was released alive. (Fairfield-Walsh and Garrison 2007).  In 2003, during controlled longline gear experiments on the Grand Banks, one area where the traditional pelagic longline fleet operates, one small Kemp's ridley was dipnetted in the (Watson et al. 2004).  Another Kemp’s ridley was captured in resource assessment cruise by NMFS in the Gulf of Mexico; the hook was removed and the turtle was released alive (NMFS SEFSC unpublished data).
In recent controlled gear experiments in the Northeast Distant 0 Kemp's ridley were recorded taken, however 1 Kemp's ridley was dipnetted in the area (Watson, J.W., S.P. Epperly, A.K. Shah, and D.G. Foster.  2005.  Fishing methods to reduce sea turtle mortality associated with pelagic longlines.  Canadian Journal of Fisheries and Aquatic Sciences 62(5):965-981.)
NMFS Endangered Species Act Section 7 Consultation on the Atlantic Pelagic Longline Fishery for Highly Migratory Species June 1, 2004, expects up to 105 Kemp's ridleys (note: includes combination of other species, so the estimate represents a maximum) to be taken over a 3-year period.  
Mexico observer data from 1994-2001 - 11 Kemp's were taken in the tuna fishery in the GOM; 9 in 2001. 
</t>
        </r>
        <r>
          <rPr>
            <b/>
            <sz val="14"/>
            <rFont val="Tahoma"/>
            <family val="2"/>
          </rPr>
          <t>Order of Magnitude:  11-100</t>
        </r>
        <r>
          <rPr>
            <sz val="14"/>
            <rFont val="Tahoma"/>
            <family val="2"/>
          </rPr>
          <t xml:space="preserve">
</t>
        </r>
      </text>
    </comment>
    <comment ref="G6" authorId="0">
      <text>
        <r>
          <rPr>
            <sz val="14"/>
            <rFont val="Tahoma"/>
            <family val="2"/>
          </rPr>
          <t xml:space="preserve">Kemp’s ridleys have been reported captured in the U.S. pelagic longline fishery for tuna and swordfish between 1994 and 2008.   The identification of the two earliest reports (1994 and 1997) cannot be confirmed (Johnson et al. 1999).  A third turtle whose id was confirmed, was caught in 2006; it was entangled but not hooked, and it was released alive. (Fairfield-Walsh and Garrison 2007).  In 2003, during controlled longline gear experiments on the Grand Banks, one area where the traditional pelagic longline fleet operates, one small Kemp's ridley was dipnetted in the (Watson et al. 2004).  Another Kemp’s ridley was captured in resource assessment cruise by NMFS in the Gulf of Mexico; the hook was removed and the turtle was released alive (NMFS SEFSC unpublished data).
In recent controlled gear experiments in the Northeast Distant 0 Kemp's ridley were recorded taken, however 1 Kemp's ridley was dipnetted in the area (Watson, J.W., S.P. Epperly, A.K. Shah, and D.G. Foster.  2005.  Fishing methods to reduce sea turtle mortality associated with pelagic longlines.  Canadian Journal of Fisheries and Aquatic Sciences 62(5):965-981.)
NMFS Endangered Species Act Section 7 Consultation on the Atlantic Pelagic Longline Fishery for Highly Migratory Species June 1, 2004, expects up to 105 Kemp's ridleys (note: includes combination of other species, so the estimate represents a maximum) to be taken over a 3-year period.  
Mexico observer data from 1994-2001 - 11 Kemp's were taken in the tuna fishery in the GOM; 9 in 2001. 
</t>
        </r>
        <r>
          <rPr>
            <b/>
            <sz val="14"/>
            <rFont val="Tahoma"/>
            <family val="2"/>
          </rPr>
          <t>Order of Magnitude:  11-100</t>
        </r>
        <r>
          <rPr>
            <sz val="14"/>
            <rFont val="Tahoma"/>
            <family val="2"/>
          </rPr>
          <t xml:space="preserve">
</t>
        </r>
      </text>
    </comment>
    <comment ref="H9" authorId="0">
      <text>
        <r>
          <rPr>
            <sz val="14"/>
            <rFont val="Tahoma"/>
            <family val="2"/>
          </rPr>
          <t xml:space="preserve">NMFS estimated 3 Kemp's ridley takes, of which 1 will be lethal over a 3-year period (NMFS Endangered Species Act Section 7 Consultation on the Shark Fishery Management Plan, May 20, 2008). 
For Highly migratory species, NMFS anticipates that no more than 5 Kemp's ridleys will be taken over a 5-year period in the bottom longline gear (NMFS Endangered Species Act Section 7 Consultation on the Highly Migratory Species Fishery Management Plan, 2004). 
NMFS estimated that 974.2 (95% CI 444.1-2,137.0) hardshell sea turtles (mostly loggerheads) were taken each year (2006 and 2007) in the bottom longline reef fish fishery in the Gulf of Mexico (NMFS 2008).
</t>
        </r>
        <r>
          <rPr>
            <b/>
            <sz val="14"/>
            <rFont val="Tahoma"/>
            <family val="2"/>
          </rPr>
          <t>Order Magnitude:  1-10</t>
        </r>
      </text>
    </comment>
    <comment ref="I9" authorId="0">
      <text>
        <r>
          <rPr>
            <sz val="14"/>
            <rFont val="Tahoma"/>
            <family val="2"/>
          </rPr>
          <t xml:space="preserve">See Section H Threats in the Kemp's Ridley Recovery Plan
14 taken 1966-91 (Instituto Nacional de la Pesca)
Estimate from North Carolina Pamlico Sound fall shallow water gillnet fishery Sept-Nov 1999-2003 2-8 </t>
        </r>
        <r>
          <rPr>
            <i/>
            <u val="single"/>
            <sz val="14"/>
            <rFont val="Tahoma"/>
            <family val="2"/>
          </rPr>
          <t xml:space="preserve">juvenile </t>
        </r>
        <r>
          <rPr>
            <sz val="14"/>
            <rFont val="Tahoma"/>
            <family val="2"/>
          </rPr>
          <t xml:space="preserve">Kemp's /year.  Data lacking on other coastal gillnet fisheries
</t>
        </r>
        <r>
          <rPr>
            <b/>
            <sz val="14"/>
            <rFont val="Tahoma"/>
            <family val="2"/>
          </rPr>
          <t>Order Magnitude: 11-100</t>
        </r>
      </text>
    </comment>
    <comment ref="I8" authorId="0">
      <text>
        <r>
          <rPr>
            <sz val="14"/>
            <rFont val="Tahoma"/>
            <family val="2"/>
          </rPr>
          <t xml:space="preserve">See Section H Threats in the Kemp's Ridley Recovery Plan
17 Kemp's were recorded taken in gillnets from 1966-91 (Instituto Nacional de la Pesca)
There are numerous gillnet fisheries operating in US waters along the Atlantic and GOM.  The extent of interactions with Kemp's ridleys is unknown and not quantified.  For example, NC shallow water gillnet fishery in Pamlico Sound is estimated to take 2-8  juvenile Kemp's each fall in a limited area.  This is only one of many fisheries that are not monitored for sea turtle interactions.
</t>
        </r>
        <r>
          <rPr>
            <b/>
            <sz val="14"/>
            <rFont val="Tahoma"/>
            <family val="2"/>
          </rPr>
          <t xml:space="preserve">
Order Magnitude: 101-1,000</t>
        </r>
      </text>
    </comment>
    <comment ref="J9" authorId="0">
      <text>
        <r>
          <rPr>
            <sz val="14"/>
            <rFont val="Tahoma"/>
            <family val="2"/>
          </rPr>
          <t xml:space="preserve">NMFS SEFSC unpubl. Data. The shark drift gill net fishery operates off the southeast U.S. Atlantic coast, mainly off Georgia and Florida, but infrequently there is some fishing in other areas.  During 2000-2002, 1 hawksbill (dead), 4 loggerheads (1 dead, 3 alive), and 16 leatherbacks (2 dead, 2 unknown, 12 alive) were captured.  In 2005, 5 loggerheads and 1 leatherback were taken. Since the observer program began in 1993, there have been no observed takes of Kemp’s ridleys (e-mail from J. Carlson, NMFS SEFSC to S. Epperly, NMFS SEFSC 29 April 2003).  In recent years there is 100% observer coverage during the time and area (Nov. 15- April 1 in waters 15 nm offshore of northeastern Florida-south Georgia) where right whale calving occurs.  Observer coverage is much less outside of this season.  Drift nets generally soak overnight and are a source of sea turtle mortality; strike nets are fished much more quickly and are less likely to drown the turtles. Sink and strike nets are used in this fishery.  In 2005, 2 loggerheads were taken--1 each in both gear.
NEFSC unpubl. data for 1994-2002 documented 1 Kemp's taken in drift gillnets targeting swordfish off MA; 11 Kemp's in sink gillnets targeting various fish, including summer flounder off NC.
Adult Kemp's ridleys are anticipated to be present up through Georgia
In Mexico, 2005, the shark fishery which uses drift gillnets operated in front of Rancho Nuevo during high strandings and nesting season.  Enforcement stepped up their efforts to warn fisheries to move out of area and strandings went down (J. Pena, Gladys Porter Zoo, unpubl. data).  
</t>
        </r>
        <r>
          <rPr>
            <b/>
            <sz val="14"/>
            <rFont val="Tahoma"/>
            <family val="2"/>
          </rPr>
          <t>Order Magnitude: 1-10</t>
        </r>
        <r>
          <rPr>
            <sz val="14"/>
            <rFont val="Tahoma"/>
            <family val="2"/>
          </rPr>
          <t xml:space="preserve">
</t>
        </r>
      </text>
    </comment>
    <comment ref="J8" authorId="0">
      <text>
        <r>
          <rPr>
            <sz val="14"/>
            <rFont val="Tahoma"/>
            <family val="2"/>
          </rPr>
          <t xml:space="preserve">NMFS SEFSC unpubl. Data Since the observer program began in 1993 there have been no observed takes of Kemp's (J. Carlson unpublished reports: http://www.sefscpanamalab.noaa.gov/shark/observers.htm.
However, this observer program is conducted Nov. 15 -April 1 each year with limited coverage outside of that period.  Incidental take of other species occurs, given that juvenile Kemp's are anticipated in the area, interactions with this gear type is likely.
NEFSC unpublish data for 1994-2002 documented 1 Kemp's taken in drift gillnets targeting swordfish off MA; 11 Kemp's in sink gillnets targeting various fish, including summer flounder operating off NC.
</t>
        </r>
        <r>
          <rPr>
            <b/>
            <sz val="14"/>
            <rFont val="Tahoma"/>
            <family val="2"/>
          </rPr>
          <t>Order Magnitude: 11-100</t>
        </r>
        <r>
          <rPr>
            <sz val="10"/>
            <rFont val="Tahoma"/>
            <family val="0"/>
          </rPr>
          <t xml:space="preserve">
</t>
        </r>
      </text>
    </comment>
    <comment ref="K8" authorId="0">
      <text>
        <r>
          <rPr>
            <sz val="14"/>
            <rFont val="Tahoma"/>
            <family val="2"/>
          </rPr>
          <t xml:space="preserve">From 2002-2005, NMFS monitored the top visible portion of the pound net leaders in Chesapeake Bay (with varying levels of observer effort), and documented a total of 14 Kemp’s ridley entanglements (12 dead, 2 alive) and 2 impingements (both alive).”  (NMFS 2006 Environmental Assessment of the Virginia pound net fishery) 
SEFSC Pamlico &amp; Core Sounds, 1-10 Kemp's ridleys captured live each year (Epperly et al 2007).
Morreale and Standora 1998, 61 Kemp's caught in NY poundnets set in Long Island Sound from 1987 through 1992.  More recently Morreale et al assessed in water abundance in Long Island Sound.  Between 2002 and 2007, approximately 26 Kemp’s ridleys were captured in pound nets set in Long Island Sound (Assessing Health, Status, and Trends in Northeastern Sea Turtle Populations.  Morreale and Cornell University)
NMFS 2004 Endangered Species Act Consultation on Sea Turtle Conservation Measures for the Pound Net Fishery in Virginia Waters of the Chesapeake Bay, April 16, 2004.  The biological opinion for VA Chesapeake Bay pound net fishery anticipates 76 Kemp's ridleys will be taken each year, of which one is anticipated to die as a result.
No pound nets operate off Mexico GOM.
</t>
        </r>
        <r>
          <rPr>
            <b/>
            <sz val="14"/>
            <rFont val="Tahoma"/>
            <family val="2"/>
          </rPr>
          <t>Order Magnitude: 11-100</t>
        </r>
        <r>
          <rPr>
            <sz val="14"/>
            <rFont val="Tahoma"/>
            <family val="2"/>
          </rPr>
          <t xml:space="preserve">
</t>
        </r>
      </text>
    </comment>
    <comment ref="L9" authorId="0">
      <text>
        <r>
          <rPr>
            <sz val="14"/>
            <rFont val="Tahoma"/>
            <family val="2"/>
          </rPr>
          <t xml:space="preserve">NMFS SEFSC unpubl. data STSSN database.  9 Kemp's ridleys have been reported entangled in pot or buoy lines: All 9 Kemp’s ridleys were reported from the Gulf coast of Florida: 5 had information describing the source as a crab trap/pot; the other 4 are not specific about the type of pot/trap.  Four of the 8 were dead; 3 of the remaining were rehabilitated, tagged, and released; there were no data on the other two live strandings. (e-mail from L. Belskis, NMFS SEFSC to S. Epperly, NMFS SEFSC 25 April 2003 and on 28 April 2003). 
Fish traps - in Caribbean and in Florida
Braun-McNeill, J. and W. Witzell.  2001.  Appendix 2.  Summary of observed, estimated, incidental, (lethal), and strandings take levels, sea turtle life stage, geographic region of activity, and reference for permitted and non-permitted specific and generalized activities impacting se turtles in the U.S. Atlantic, Caribbean, and Gulf of Mexico NOAA Technical Memorandum NMFS-SEFSC-455: 273-297 (NMFS SEFSC 2001). Fish traps have been documented to take turtles: loggerheads and green turtles.  It is likely that Kemp’s also may be taken, but not documented
Blue crabs pots
See summary of STSSN data above.  
Stone crab pots
There are records of turtles entangled in stone crab pots, but no Kemp’s ridleys.  It is likely, given the overlap in distribution of the species and the fishery, that interactions occur.
Whelk pots -Mansfield, K.L., J.A. Musick, and R.A. Pemberton.  2001.  Characterization of the Chesapeake Bay pound net and whelk pot fisheries and their potential interactions with marine sea turtle species.  Final Report submitted by Virginia Institute of Marine Science, Gloucester Point, VA to NMFS NEFSC, Woods Hole, MA, Contract #43EANF030131, 81p.  Sea turtles may become entangled in the bridle of the traps if it extends far enough above the pot.  Monthly landings indicate that most whelks are landed at times when sea turtles are not present in the area, but there is some overlap and potential for interaction. 
NMFS SEFSC unpubl. data.  Loggerhead turtles have stranded off northern N.C. entangled in buoy lines with “conch” pots attached (e-mail from R. Boettcher, NCWRC and NC STSSN coordinator to S. Epperly, NMFS SEFSC 14 Feb 2000).
NMFS NEFSC unpubl. data.  There are records of loggerhead and leatherback entanglements in whelk pots, but not Kemp’s ridleys (e-mail from C. Ryder, NMFS NEFSC to S. Epperly, NMFS SEFSC 25 April 2003).  It is possible that a smaller species, such as a Kemp’s is less likely to become entangled in the bridle.  Takes of ridleys may be occurring but they are not documented.
Sea bass pots
Sea turtles have not been recorded taken in this fishery, but given the gear type and season and area fished, interactions with Kemp’s ridleys could occur.   
The sea bass fishery differs north and south of Hatteras (C. Bergmann, NMFS SEFSC pers. comm. (phone call) to S. Epperly, NMFS SEFSC, 30 April, 2003).  Fishing occurs in deep water (100 ft +) in both areas. Pots set to the south are set individually (e.g., each has a line and a buoy) and are baited. Those pots are "tended".  The boat carries their pots offshore, sets them, soaks them overnight and picks them up the next day.  They may stay out a few days.  When they return back to shore, they pick up the pots and bring them home with them.  This is a winter fishery, but since the pots are set well offshore, they are within the area influenced by the Gulf Stream, where turtles also congregate during the winter.  In contrast the pots set to the north of Hatteras are set on a "troll" line, which means there is a horizontal line linking the pots together and a line and buoy at each end of the troll line.  Typically there are 25-50 pots/line, and they may soak for a week before being fished.  This method results in much less "vertical" line in the water.  These pots are "habitat" pots, meaning they are not baited, but since they often attract crabs, the pots may become "baited" with the crabs.  This fishery starts in April/May when water temperatures reach about 60 deg and extend through the warm season, when turtles are likely to be in the area.  
Lobster Pots (southern and northern)
NMFS Endangered Species Act Section 7 Consultation on the Federal Lobster Management Plan, October 31, 2002, anticipates 2 lethal or non lethal takes of loggerhead turtles annually and 9 lethal or non-lethal takes of leatherback turtles biennially.  
NMFS NEFSC unpubl. data.  There are records of loggerhead and leatherback entanglements in lobster pots, but not Kemp’s ridleys (e-mail from C. Ryder, NMFS NEFSC to S. Epperly, NMFS SEFSC 25 April 2003).  Takes of ridleys may be occurring but they are not documented.
Since the distribution of Kemp’s ridleys overlaps with that of the lobster fishery, especially in south Florida, there is a possibility, although unquantified, of Kemp’s lethal take by this gear.
Eel pots
Eel pots usually are set in brackish water, but there is overlap with this fishery and that of the distribution of Kemp’s ridleys in estuarine waters (NMFS SEFSC Beaufort Lab, unpublished data).  Interaction is possible, but takes, if any are likely to be few.
</t>
        </r>
        <r>
          <rPr>
            <b/>
            <sz val="14"/>
            <rFont val="Tahoma"/>
            <family val="2"/>
          </rPr>
          <t xml:space="preserve">Order Magnitude: 1-10 </t>
        </r>
        <r>
          <rPr>
            <sz val="14"/>
            <rFont val="Tahoma"/>
            <family val="2"/>
          </rPr>
          <t>(The Team believes the order of magnitude for adults would be lower than for juveniles.  The risk would likely come from the blue crab fishery or stone crab or lobster fisheries in FLorida or GOM)</t>
        </r>
        <r>
          <rPr>
            <sz val="12"/>
            <rFont val="Tahoma"/>
            <family val="2"/>
          </rPr>
          <t xml:space="preserve">
</t>
        </r>
      </text>
    </comment>
    <comment ref="M8" authorId="2">
      <text>
        <r>
          <rPr>
            <sz val="14"/>
            <rFont val="Tahoma"/>
            <family val="2"/>
          </rPr>
          <t xml:space="preserve">NMFS SEFSC. unpubl data (J. Braun McNeill, NMFS SEFSC in NMFS SEFSC 2001).  A Kemp’s ridley was recorded taken in a long haul seine in North Carolina.  It was released alive.  Although a haul seine can be very long and pulled for many hours, much of the time the animals are herded in front of the net and a turtle could surface to breathe.  Thus, it is not likely that a mortality would result.  A Seine can be at least 2 km long and it takes two boats to encircle the fish.  The net is pulled and the fish are offloaded during the haul back.  A turtle could get caught in the tailbag and drown, but no lethal take has been observed.  Beach haul seines, which are fished by one vessel offshore bringing the net towards the beach, may also take sea turtles.  
</t>
        </r>
        <r>
          <rPr>
            <b/>
            <sz val="14"/>
            <rFont val="Tahoma"/>
            <family val="2"/>
          </rPr>
          <t>Order Magnitude: 1-10</t>
        </r>
        <r>
          <rPr>
            <sz val="14"/>
            <rFont val="Tahoma"/>
            <family val="2"/>
          </rPr>
          <t xml:space="preserve">
</t>
        </r>
      </text>
    </comment>
    <comment ref="N8" authorId="2">
      <text>
        <r>
          <rPr>
            <sz val="14"/>
            <rFont val="Tahoma"/>
            <family val="2"/>
          </rPr>
          <t xml:space="preserve">Non lethal take has been documented in fisheries that use channel nets.  The number of mortalities likely is low (1-10) given that TEDs are used in nets set in South Carolina and soak times of nets set in both Carolinas are relatively short. 5 gal drums are used as floats tied to the side of the net, essentially 'towing' the net in the current.
Sources:
Epperly, S., L. Avens, L. Garrison, T. Henwood, W. Hoggard, J. Mitchell, J. Nance, J. Poffenberger, C. Sasso, E. Scott-Denton, and C. Yeung.  2002.  Analysis of sea turtle bycatch in the commercial shrimp fisheries of southeast U.S. waters and the Gulf of Mexico.  NOAA Technical Memorandum NMFS-SEFSC-490, 88 p.  Channel nets are discussed on p. 76-77.   They are used only in N.C. (15-20 fishermen) and S.C. (&lt; 60 licenses). Channel nets have been documented to catch turtles, including Kemp’s ridleys (1 of 5 turtles taken in N.C. was a Kemp’s).  Channel nets set in S.C. waters are required to be equipped with TEDs as a result of the turtle takes there.  Channel nets are fished frequently, thus, mortality is likely to be low.  
</t>
        </r>
        <r>
          <rPr>
            <b/>
            <sz val="14"/>
            <rFont val="Tahoma"/>
            <family val="2"/>
          </rPr>
          <t>Order Magnitude: 1-10</t>
        </r>
      </text>
    </comment>
    <comment ref="O8" authorId="0">
      <text>
        <r>
          <rPr>
            <sz val="14"/>
            <rFont val="Tahoma"/>
            <family val="2"/>
          </rPr>
          <t xml:space="preserve">No Kemp's have been documented in this gear type and potential for take is considered low. NMFS 2001 Sect. 7 bio on Atlantic HMS FMP; 1999 section 7 bio on Herring
In 1994, 530 turtles, including about 322 juvenile Kemp's ridleys stranded off Texas and Louisiana, from January through August (NMFS section 7 consultation on the Shrimp Fishery, 1994).  Several fisheries were operating in the area mostly shrimp.  However, the menhaden fishery does operate beginning in April in the northern Gulf.  In 2008, a loggerhead was observed in the menhaden purse seine fishery operating in the Chesapeake Bay, Virginia (Carrie Upite, NER, email September 19, 2008 to Therese Conant, NMFS OPR).  Previously, observers on menhaden vessels have not documented a turtle interaction (Fed. Reg. vol. 60: 21741, May 3, 1995).
</t>
        </r>
        <r>
          <rPr>
            <b/>
            <sz val="14"/>
            <rFont val="Tahoma"/>
            <family val="2"/>
          </rPr>
          <t>Order Magnitude: 1-10</t>
        </r>
        <r>
          <rPr>
            <sz val="10"/>
            <rFont val="Tahoma"/>
            <family val="0"/>
          </rPr>
          <t xml:space="preserve">
</t>
        </r>
      </text>
    </comment>
    <comment ref="P9" authorId="2">
      <text>
        <r>
          <rPr>
            <sz val="14"/>
            <rFont val="Tahoma"/>
            <family val="2"/>
          </rPr>
          <t xml:space="preserve">Kemp’s ridleys are known to bite a baited hook, frequently ingesting the hook.  Hooked turtles have been reported by the public fishing from boats, piers, and the beach, and from commercial fishermen fishing for reef fish and for sharks with both single rigs and bottom longlines (TEWG 2000).  State managed fisheries have documented Kemp’s take in several hook and line fisheries as follows (NMFS SEFSC 2001): North Carolina: Hook and line fishery observed takes are 3 Kemp's ridley; Florida hook and line fishery observerd 4 Kemp's ridley in the Atlantic and 20 Kemp's ridley in the Gulf; Texas hook and line took 387 Kemp's ridley turtles, killing 91 of them.
Data Souces: Turtle Expert Working Group (TEWG). 2000.  Assessment update for the Kemp’s ridley and loggerhead sea turtle populations in the wester North Atlantic.  U.S. Dep. Commer. NOAA Tech. Mem.  NMFS-SEFSC-444, 115 pp; NMFS Southeast Fisheries Science Center. 2001.  Stock assessments of loggerheads and leatherback sea turtles and an assessment of the impact of the pelagic longline fishery on the loggerhead and leatherback sea turtles of the Western North Atlantic.  U.S. Department of Commerce, National Marine Fisheries Service, Miami, FL, SEFSC Contribution PRD-00/01-08; Parts I-III and Appendices I-IV.  NOAA Tech. Memo NMFS-SEFSC-455, 343 pp;  NMFS 2001. Section 7 Consultation on the Northeast Multispecies Fishery Management Plan.  June 15, 2001.  
Reef fish fishery, trolling, different deployment and large fishery. Reef fish fishery GOM uses circle hooks, likely to occur.  Trolling do not use circle hooks. 
Commerical hook and line effort in Mexico is not well known.
</t>
        </r>
        <r>
          <rPr>
            <b/>
            <sz val="14"/>
            <rFont val="Tahoma"/>
            <family val="2"/>
          </rPr>
          <t xml:space="preserve">Order Magnitude: 11-100 </t>
        </r>
        <r>
          <rPr>
            <sz val="14"/>
            <rFont val="Tahoma"/>
            <family val="2"/>
          </rPr>
          <t>(The Team believes that the risk to adults is much lower given the spatial and temporal overlap of general hook and line fisheries is likely less for adult Kemp's ridleys)</t>
        </r>
      </text>
    </comment>
    <comment ref="P8" authorId="4">
      <text>
        <r>
          <rPr>
            <sz val="14"/>
            <rFont val="Tahoma"/>
            <family val="2"/>
          </rPr>
          <t xml:space="preserve">Kemp’s ridleys are known to bite a baited hook, frequently ingesting the hook.  Hooked turtles have been reported by the public fishing from boats, piers, and the beach, and from commercial fishermen fishing for reef fish and for sharks with both single rigs and bottom longlines (TEWG 2000).  State managed fisheries have documented Kemp’s take in several hook and line fisheries as follows (NMFS SEFSC 2001): North Carolina: Hook and line fishery observed takes are 3 Kemp's ridley; Florida hook and line fishery observerd 4 Kemp's ridley in the Atlantic and 20 Kemp's ridley in the Gulf; Texas hook and line took 387 Kemp's ridley turtles, killing 91 of them.
Data Souces: Turtle Expert Working Group (TEWG). 2000.  Assessment update for the Kemp’s ridley and loggerhead sea turtle populations in the wester North Atlantic.  U.S. Dep. Commer. NOAA Tech. Mem.  NMFS-SEFSC-444, 115 pp; NMFS Southeast Fisheries Science Center. 2001.  Stock assessments of loggerheads and leatherback sea turtles and an assessment of the impact of the pelagic longline fishery on the loggerhead and leatherback sea turtles of the Western North Atlantic.  U.S. Department of Commerce, National Marine Fisheries Service, Miami, FL, SEFSC Contribution PRD-00/01-08; Parts I-III and Appendices I-IV.  NOAA Tech. Memo NMFS-SEFSC-455, 343 pp;  NMFS 2001. Section 7 Consultation on the Northeast Multispecies Fishery Management Plan.  June 15, 2001.
Reef fish fishery, trolling, different deployment and large fishery. Reef fish fishery GOM uses circle hooks, likely to occur.  Trolling do not use circle hooks. 
Commerical hook and line effort in Mexico is not well known.
</t>
        </r>
        <r>
          <rPr>
            <b/>
            <sz val="14"/>
            <rFont val="Tahoma"/>
            <family val="2"/>
          </rPr>
          <t>Order Magnitude: 101-1,000</t>
        </r>
      </text>
    </comment>
    <comment ref="Q9" authorId="2">
      <text>
        <r>
          <rPr>
            <sz val="14"/>
            <rFont val="Tahoma"/>
            <family val="2"/>
          </rPr>
          <t xml:space="preserve">Kemp’s ridleys are documented to be taken in recreational hook and line gear, but there are no estimates of total take. Some of these animals have stranded dead, possibly due to the interaction.
TEWG.  2002.  Assessment update for the Kemp’s ridley and loggerhead sea turtle populations in the western North Atlantic.  NOAA Technical Memorandum NMFS-SEFSC-444, 115 p.  On p. 74 there is a discussion of takes by this gear type.  
NMFS SEFSC unpub. data.  There are 220 records in the STSSN database, 1980-2002, that indicate the stranded animal may have been associated with a hook and line fishery [note codes: caught on hook and line, hook in mouth, hook in flipper or other soft body part (not mouth), fishing hook(s) found in digestive tract upon necropsy or x-ray, apparent gaff or hook wounds, and nature of injuries suggest hooking (line/hook not present)].  Of these records 52 are reported as dead, 14 as rehabilitated, 1 as unknown, and the rest as released.  It usually was not possible to distinguish what may have been incidental takes by recreational hook and line fisheries from commercial hook and line fisheries.  Based on the comments reported apparently some of the deaths were a direct result of the interaction.  Some were reported with multiple hooks.  (E-mail from L. Belskis, NMFS SEFSC to S. Epperly, NMFS SEFSC 29 April 2003).
Hooked turtles have been reported by the public fishing from boats, piers, and the beach, and from commercial fishermen fishing for reef fish and for sharks with both single rigs and bottom longlines (TEWG 2000).  State managed fisheries have documented Kemp’s take in several hook and line fisheries as follows (NMFS SEFSC 2001): North Carolina: Hook and line fishery observed takes are 3 Kemp's ridley; Florida hook and line fishery observed 4 Kemp's ridley in the Atlantic and 20 Kemp's ridley in the Gulf; Texas hook and line took 387 Kemp's ridley turtles, killing 91 of them.
In Mexico, adult Kemp's ridleys have not been recorded caught in hook and line gear. 
</t>
        </r>
        <r>
          <rPr>
            <b/>
            <sz val="14"/>
            <rFont val="Tahoma"/>
            <family val="2"/>
          </rPr>
          <t>Order Magnitude:  11-100</t>
        </r>
        <r>
          <rPr>
            <sz val="12"/>
            <rFont val="Tahoma"/>
            <family val="2"/>
          </rPr>
          <t xml:space="preserve">
</t>
        </r>
      </text>
    </comment>
    <comment ref="Q8" authorId="2">
      <text>
        <r>
          <rPr>
            <sz val="14"/>
            <rFont val="Tahoma"/>
            <family val="2"/>
          </rPr>
          <t xml:space="preserve">Kemp’s ridleys are documented to be taken in recreational hook and line gear, but there are no estimates of total take. Some of these animals have stranded dead, possibly due to the interaction.
TEWG.  2002.  Assessment update for the Kemp’s ridley and loggerhead sea turtle populations in the western North Atlantic.  NOAA Technical Memorandum NMFS-SEFSC-444, 115 p.  On p. 74 there is a discussion of takes by this gear type.  
NMFS SEFSC unpub. data.  There are 220 records in the STSSN database, 1980-2002, that indicate the stranded animal may have been associated with a hook and line fishery [note codes: caught on hook and line, hook in mouth, hook in flipper or other soft body part (not mouth), fishing hook(s) found in digestive tract upon necropsy or x-ray, apparent gaff or hook wounds, and nature of injuries suggest hooking (line/hook not present)].  Of these records 52 are reported as dead, 14 as rehabilitated, 1 as unknown, and the rest as released.  It usually was not possible to distinguish what may have been incidental takes by recreational hook and line fisheries from commercial hook and line fisheries.  Based on the comments reported apparently some of the deaths were a direct result of the interaction.  Some were reported with multiple hooks.  (E-mail from L. Belskis, NMFS SEFSC to S. Epperly, NMFS SEFSC 29 April 2003).
Hooked turtles have been reported by the public fishing from boats, piers, and the beach, and from commercial fishermen fishing for reef fish and for sharks with both single rigs and bottom longlines (TEWG 2000).  State managed fisheries have documented Kemp’s take in several hook and line fisheries as follows (NMFS SEFSC 2001): North Carolina: Hook and line fishery observed takes are 3 Kemp's ridley; Florida hook and line fishery observed 4 Kemp's ridley in the Atlantic and 20 Kemp's ridley in the Gulf; Texas hook and line took 387 Kemp's ridley turtles, killing 91 of them.
In Mexico, data are lacking, however anecdotal reports indicate that at least 1-2 Kemp’s ridleys are caught in recreational hook and line at La Pesca each year. 
</t>
        </r>
        <r>
          <rPr>
            <b/>
            <sz val="14"/>
            <rFont val="Tahoma"/>
            <family val="2"/>
          </rPr>
          <t>Order Magnitude: 101-1,000</t>
        </r>
      </text>
    </comment>
    <comment ref="L8" authorId="0">
      <text>
        <r>
          <rPr>
            <sz val="14"/>
            <rFont val="Tahoma"/>
            <family val="2"/>
          </rPr>
          <t xml:space="preserve">NMFS SEFSC unpubl. data STSSN database.  9 Kemp's ridleys have been reported entangled in pot or buoy lines: All 9 Kemp’s ridleys were reported from the Gulf coast of Florida: 5 had information describing the source as a crab trap/pot; the other 4 are not specific about the type of pot/trap.  Four of the 8 were dead; 3 of the remaining were rehabilitated, tagged, and released; there were no data on the other two live strandings. (e-mail from L. Belskis, NMFS SEFSC to S. Epperly, NMFS SEFSC 25 April 2003 and on 28 April 2003). 
Fish traps - in Caribbean and in Florida
Braun-McNeill, J. and W. Witzell.  2001.  Appendix 2.  Summary of observed, estimated, incidental, (lethal), and strandings take levels, sea turtle life stage, geographic region of activity, and reference for permitted and non-permitted specific and generalized activities impacting se turtles in the U.S. Atlantic, Caribbean, and Gulf of Mexico NOAA Technical Memorandum NMFS-SEFSC-455: 273-297 (NMFS SEFSC 2001). Fish traps have been documented to take turtles: loggerheads and green turtles.  It is likely that Kemp’s also may be taken, but not documented
Blue crabs pots
See summary of STSSN data above.  
Stone crab pots
There are records of turtles entangled in stone crab pots, but no Kemp’s ridleys.  It is likely, given the overlap in distribution of the species and the fishery, that interactions occur.
Whelk pots -Mansfield, K.L., J.A. Musick, and R.A. Pemberton.  2001.  Characterization of the Chesapeake Bay pound net and whelk pot fisheries and their potential interactions with marine sea turtle species.  Final Report submitted by Virginia Institute of Marine Science, Gloucester Point, VA to NMFS NEFSC, Woods Hole, MA, Contract #43EANF030131, 81p.  Sea turtles may become entangled in the bridle of the traps if it extends far enough above the pot.  Monthly landings indicate that most whelks are landed at times when sea turtles are not present in the area, but there is some overlap and potential for interaction. 
NMFS SEFSC unpubl. data.  Loggerhead turtles have stranded off northern N.C. entangled in buoy lines with “conch” pots attached (e-mail from R. Boettcher, NCWRC and NC STSSN coordinator to S. Epperly, NMFS SEFSC 14 Feb 2000).
NMFS NEFSC unpubl. data.  There are records of loggerhead and leatherback entanglements in whelk pots, but not Kemp’s ridleys (e-mail from C. Ryder, NMFS NEFSC to S. Epperly, NMFS SEFSC 25 April 2003).  It is possible that a smaller species, such as a Kemp’s is less likely to become entangled in the bridle.  Takes of ridleys may be occurring but they are not documented.
Sea bass pots
Sea turtles have not been recorded taken in this fishery, but given the gear type and season and area fished, interactions with Kemp’s ridleys could occur.   
The sea bass fishery differs north and south of Hatteras (C. Bergmann, NMFS SEFSC pers. comm. (phone call) to S. Epperly, NMFS SEFSC, 30 April, 2003).  Fishing occurs in deep water (100 ft +) in both areas. Pots set to the south are set individually (e.g., each has a line and a buoy) and are baited. Those pots are "tended".  The boat carries their pots offshore, sets them, soaks them overnight and picks them up the next day.  They may stay out a few days.  When they return back to shore, they pick up the pots and bring them home with them.  This is a winter fishery, but since the pots are set well offshore, they are within the area influenced by the Gulf Stream, where turtles also congregate during the winter.  In contrast the pots set to the north of Hatteras are set on a "troll" line, which means there is a horizontal line linking the pots together and a line and buoy at each end of the troll line.  Typically there are 25-50 pots/line, and they may soak for a week before being fished.  This method results in much less "vertical" line in the water.  These pots are "habitat" pots, meaning they are not baited, but since they often attract crabs, the pots may become "baited" with the crabs.  This fishery starts in April/May when water temperatures reach about 60 deg and extend through the warm season, when turtles are likely to be in the area.  
Lobster Pots (southern and northern)
NMFS Endangered Species Act Section 7 Consultation on the Federal Lobster Management Plan, October 31, 2002, anticipates 2 lethal or non lethal takes of loggerhead turtles annually and 9 lethal or non-lethal takes of leatherback turtles biennially.  
NMFS NEFSC unpubl. data.  There are records of loggerhead and leatherback entanglements in lobster pots, but not Kemp’s ridleys (e-mail from C. Ryder, NMFS NEFSC to S. Epperly, NMFS SEFSC 25 April 2003).  Takes of ridleys may be occurring but they are not documented.
Since the distribution of Kemp’s ridleys overlaps with that of the lobster fishery, especially in south Florida, there is a possibility, although unquantified, of Kemp’s lethal take by this gear.
Eel pots
Eel pots usually are set in brackish water, but there is overlap with this fishery and that of the distribution of Kemp’s ridleys in estuarine waters (NMFS SEFSC Beaufort Lab, unpublished data).  Interaction is possible, but takes, if any are likely to be few.
</t>
        </r>
        <r>
          <rPr>
            <b/>
            <sz val="14"/>
            <rFont val="Tahoma"/>
            <family val="2"/>
          </rPr>
          <t>Order Magnitude: 11-100</t>
        </r>
        <r>
          <rPr>
            <sz val="12"/>
            <rFont val="Tahoma"/>
            <family val="2"/>
          </rPr>
          <t xml:space="preserve">
</t>
        </r>
      </text>
    </comment>
    <comment ref="H8" authorId="0">
      <text>
        <r>
          <rPr>
            <sz val="14"/>
            <rFont val="Tahoma"/>
            <family val="2"/>
          </rPr>
          <t xml:space="preserve">NMFS estimated 3 Kemp's ridley takes, of which 1 will be lethal over a 3-year period (NMFS Endangered Species Act Section 7 Consultation on the Shark Fishery Management Plan, May 20, 2008). 
For Highly migratory species, NMFS anticipates that no more than 5 Kemp's ridleys will be taken over a 5-year period in the bottom longline gear (NMFS Endangered Species Act Section 7 Consultation on the Highly Migratory Species Fishery Management Plan, 2004). 
NMFS estimated that 974.2 (95% CI 444.1-2,137.0) hardshell sea turtles (mostly loggerheads) were taken each year (2006 and 2007) in the bottom longline reef fish fishery in the Gulf of Mexico (NMFS 2008).
</t>
        </r>
        <r>
          <rPr>
            <b/>
            <sz val="14"/>
            <rFont val="Tahoma"/>
            <family val="2"/>
          </rPr>
          <t>Order Magnitude:</t>
        </r>
        <r>
          <rPr>
            <sz val="14"/>
            <rFont val="Tahoma"/>
            <family val="2"/>
          </rPr>
          <t xml:space="preserve"> </t>
        </r>
        <r>
          <rPr>
            <b/>
            <sz val="14"/>
            <rFont val="Tahoma"/>
            <family val="2"/>
          </rPr>
          <t xml:space="preserve"> 1-10</t>
        </r>
      </text>
    </comment>
    <comment ref="C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J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J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J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J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J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K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K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K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K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K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L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L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L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L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L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M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M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M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M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M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N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N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N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N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N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O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O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O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O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O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P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P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P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P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P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Q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Q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Q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Q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Q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T1" authorId="6">
      <text>
        <r>
          <rPr>
            <sz val="12"/>
            <rFont val="Arial"/>
            <family val="2"/>
          </rPr>
          <t>Estimated annual mortality for each life stage/ecosystem summed for all threats within this threats category and adjusted for RRV for each life stage (does not include sub-lethal effects).</t>
        </r>
      </text>
    </comment>
    <comment ref="C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J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K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L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M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N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O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P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Q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A11" authorId="6">
      <text>
        <r>
          <rPr>
            <sz val="12"/>
            <rFont val="Arial"/>
            <family val="2"/>
          </rPr>
          <t>Estimated annual mortality for each life stage/ecosystem summed for all threats within this threats category and adjusted for RRV for each life stage (does not include sub-lethal effects).</t>
        </r>
      </text>
    </comment>
  </commentList>
</comments>
</file>

<file path=xl/comments5.xml><?xml version="1.0" encoding="utf-8"?>
<comments xmlns="http://schemas.openxmlformats.org/spreadsheetml/2006/main">
  <authors>
    <author>NCTC</author>
    <author>ES CC</author>
    <author>Kristy Long</author>
    <author>prall</author>
    <author>TConant</author>
    <author> </author>
    <author> Alan B Bolten</author>
  </authors>
  <commentList>
    <comment ref="J3" authorId="0">
      <text>
        <r>
          <rPr>
            <sz val="14"/>
            <rFont val="Tahoma"/>
            <family val="2"/>
          </rPr>
          <t xml:space="preserve">No interactions for Rancho Nuevo, possibly for other beaches. Probably not significant, no data
</t>
        </r>
        <r>
          <rPr>
            <b/>
            <sz val="14"/>
            <rFont val="Tahoma"/>
            <family val="2"/>
          </rPr>
          <t>Order Magnitude: Unknown</t>
        </r>
        <r>
          <rPr>
            <sz val="12"/>
            <rFont val="Tahoma"/>
            <family val="2"/>
          </rPr>
          <t xml:space="preserve">
</t>
        </r>
      </text>
    </comment>
    <comment ref="C2" authorId="1">
      <text>
        <r>
          <rPr>
            <sz val="14"/>
            <rFont val="Tahoma"/>
            <family val="2"/>
          </rPr>
          <t xml:space="preserve">Historical harvest on beach; not currently.
</t>
        </r>
        <r>
          <rPr>
            <b/>
            <sz val="14"/>
            <rFont val="Tahoma"/>
            <family val="2"/>
          </rPr>
          <t>Order Magnitude: 0</t>
        </r>
      </text>
    </comment>
    <comment ref="C3" authorId="1">
      <text>
        <r>
          <rPr>
            <sz val="12"/>
            <rFont val="Tahoma"/>
            <family val="2"/>
          </rPr>
          <t xml:space="preserve">Historical harvest on beach; not currently.
</t>
        </r>
        <r>
          <rPr>
            <b/>
            <sz val="12"/>
            <rFont val="Tahoma"/>
            <family val="2"/>
          </rPr>
          <t>Order of Magnitude: 0</t>
        </r>
      </text>
    </comment>
    <comment ref="C8" authorId="1">
      <text>
        <r>
          <rPr>
            <sz val="10"/>
            <rFont val="Tahoma"/>
            <family val="0"/>
          </rPr>
          <t xml:space="preserve"> </t>
        </r>
        <r>
          <rPr>
            <sz val="12"/>
            <rFont val="Tahoma"/>
            <family val="2"/>
          </rPr>
          <t xml:space="preserve">Historic fishery in U.S. Atlantic and Gulf.  Illegal to harvest Kemp's nesting females after 1965 in Mexico.  In 1973, probition on all Kemp's ridleys and eggs.  
</t>
        </r>
        <r>
          <rPr>
            <b/>
            <sz val="12"/>
            <rFont val="Tahoma"/>
            <family val="2"/>
          </rPr>
          <t>Order Magnitude: 0</t>
        </r>
      </text>
    </comment>
    <comment ref="C9" authorId="1">
      <text>
        <r>
          <rPr>
            <sz val="12"/>
            <rFont val="Tahoma"/>
            <family val="2"/>
          </rPr>
          <t xml:space="preserve">Historic fishery in U.S. Atlantic and Gulf.  Illegal to harvest Kemp's nesting females after 1965 in Mexico.  In 1973, probition on all Kemp's ridleys and eggs.  
</t>
        </r>
        <r>
          <rPr>
            <b/>
            <sz val="12"/>
            <rFont val="Tahoma"/>
            <family val="2"/>
          </rPr>
          <t>Order Magnitude: 0</t>
        </r>
      </text>
    </comment>
    <comment ref="E5" authorId="2">
      <text>
        <r>
          <rPr>
            <sz val="14"/>
            <rFont val="Tahoma"/>
            <family val="2"/>
          </rPr>
          <t xml:space="preserve">No evidence of interactions in US and MX.
</t>
        </r>
        <r>
          <rPr>
            <b/>
            <sz val="14"/>
            <rFont val="Tahoma"/>
            <family val="2"/>
          </rPr>
          <t xml:space="preserve">Order Magnitude: 0
</t>
        </r>
      </text>
    </comment>
    <comment ref="D7" authorId="1">
      <text>
        <r>
          <rPr>
            <sz val="14"/>
            <rFont val="Tahoma"/>
            <family val="2"/>
          </rPr>
          <t xml:space="preserve">For purposes of the threats analysis we do not anticipate that adults will frequent deep water for any length of time.  Deep considered 200 meter contour.
</t>
        </r>
        <r>
          <rPr>
            <b/>
            <sz val="14"/>
            <rFont val="Tahoma"/>
            <family val="2"/>
          </rPr>
          <t>Order Magnitude: 0</t>
        </r>
        <r>
          <rPr>
            <sz val="8"/>
            <rFont val="Tahoma"/>
            <family val="0"/>
          </rPr>
          <t xml:space="preserve">
</t>
        </r>
      </text>
    </comment>
    <comment ref="G2" authorId="1">
      <text>
        <r>
          <rPr>
            <sz val="12"/>
            <rFont val="Tahoma"/>
            <family val="2"/>
          </rPr>
          <t>Beach equipment used in some areas of Mexico, but no evidence of lethal take; not an issue in TX</t>
        </r>
        <r>
          <rPr>
            <sz val="8"/>
            <rFont val="Tahoma"/>
            <family val="0"/>
          </rPr>
          <t xml:space="preserve">
</t>
        </r>
        <r>
          <rPr>
            <b/>
            <sz val="14"/>
            <rFont val="Tahoma"/>
            <family val="2"/>
          </rPr>
          <t>Order Magnitude: 0</t>
        </r>
      </text>
    </comment>
    <comment ref="D9" authorId="3">
      <text>
        <r>
          <rPr>
            <sz val="14"/>
            <rFont val="Tahoma"/>
            <family val="2"/>
          </rPr>
          <t xml:space="preserve">May occur rarely; not significant.
</t>
        </r>
        <r>
          <rPr>
            <b/>
            <sz val="14"/>
            <rFont val="Tahoma"/>
            <family val="2"/>
          </rPr>
          <t xml:space="preserve">Order Magnitude: 1-10 </t>
        </r>
      </text>
    </comment>
    <comment ref="D8" authorId="3">
      <text>
        <r>
          <rPr>
            <sz val="14"/>
            <rFont val="Tahoma"/>
            <family val="2"/>
          </rPr>
          <t xml:space="preserve">May occur;  not significant.  Intentional only directed fisheries.  
</t>
        </r>
        <r>
          <rPr>
            <b/>
            <sz val="14"/>
            <rFont val="Tahoma"/>
            <family val="2"/>
          </rPr>
          <t xml:space="preserve">Order Magnitude:  1- 10 </t>
        </r>
        <r>
          <rPr>
            <sz val="14"/>
            <rFont val="Tahoma"/>
            <family val="2"/>
          </rPr>
          <t xml:space="preserve">(The Team noted that the level may increase within 10 years)
</t>
        </r>
      </text>
    </comment>
    <comment ref="D3" authorId="4">
      <text>
        <r>
          <rPr>
            <sz val="14"/>
            <rFont val="Tahoma"/>
            <family val="2"/>
          </rPr>
          <t xml:space="preserve">Historical, no longer a very relevant issue.  Poaching has decreased dramatically since the Rancho Nuevo Program's inception
From 1978-2002, nesting survey program recorded or estimated approx. 1,000 nests as poached; about 42 each year for that time period. In 2005, 24 nests were poached across all beaches (P. Burchfield Gladys Porter Zoo, pers comm).  Preliminary data from 2007, indicate 12 nests were poached (Jaime Pena, Gladys Porter Zoo, pers comm).
</t>
        </r>
        <r>
          <rPr>
            <b/>
            <sz val="14"/>
            <rFont val="Tahoma"/>
            <family val="2"/>
          </rPr>
          <t xml:space="preserve">Order Magnitude:  1,001-10,000 </t>
        </r>
        <r>
          <rPr>
            <sz val="14"/>
            <rFont val="Tahoma"/>
            <family val="2"/>
          </rPr>
          <t xml:space="preserve"> (The Team noted the level assumes the same level of enforcement and geographic area.) </t>
        </r>
      </text>
    </comment>
    <comment ref="D2" authorId="2">
      <text>
        <r>
          <rPr>
            <sz val="14"/>
            <rFont val="Tahoma"/>
            <family val="2"/>
          </rPr>
          <t>Historic taking, no longer an issue.  However, Mexico STSSN recorded</t>
        </r>
        <r>
          <rPr>
            <b/>
            <sz val="14"/>
            <rFont val="Tahoma"/>
            <family val="2"/>
          </rPr>
          <t xml:space="preserve"> 7</t>
        </r>
        <r>
          <rPr>
            <sz val="14"/>
            <rFont val="Tahoma"/>
            <family val="2"/>
          </rPr>
          <t xml:space="preserve"> Kemp's as 'cut open, eggs taken' in 2005.  Enforcement actively working towards eliminating this threat.
Boca Chica, Tx potential visitors have tried to take nesting females, threat may increase with nesting active (range for TX 1-10). None documented within the Padre Island NS
</t>
        </r>
        <r>
          <rPr>
            <b/>
            <sz val="14"/>
            <rFont val="Tahoma"/>
            <family val="2"/>
          </rPr>
          <t>Order of Magnitude:</t>
        </r>
        <r>
          <rPr>
            <sz val="14"/>
            <rFont val="Tahoma"/>
            <family val="2"/>
          </rPr>
          <t xml:space="preserve">  </t>
        </r>
        <r>
          <rPr>
            <b/>
            <sz val="14"/>
            <rFont val="Tahoma"/>
            <family val="2"/>
          </rPr>
          <t xml:space="preserve">11-100 </t>
        </r>
        <r>
          <rPr>
            <sz val="14"/>
            <rFont val="Tahoma"/>
            <family val="2"/>
          </rPr>
          <t>(The Team felt the magnitued may increase within 10 years)</t>
        </r>
      </text>
    </comment>
    <comment ref="E9" authorId="0">
      <text>
        <r>
          <rPr>
            <sz val="14"/>
            <rFont val="Tahoma"/>
            <family val="2"/>
          </rPr>
          <t xml:space="preserve">Magnusson, J.J., K.A. Bjorndal, W.D. DuPaul, G.L. Graham, D. W. Owens, C. H. Peterson, P.C.H. Pritchard, J. I. Richardson, G. E. Saul, and C.W. West. 1990. Decline of sea turtles: causes and prevention. National Academy Press, Washington, D.C. 259 pp.  Gitschlag, pers. comm, Noaa Fisheries.  Qualitative estimate of 50 based on Magnusson et al (1990) report, likely underestimated because only observable turtles are counted.  
NMFS biological opinions for Crystal River, FL and Brunswick NC anticipate </t>
        </r>
        <r>
          <rPr>
            <b/>
            <sz val="14"/>
            <rFont val="Tahoma"/>
            <family val="2"/>
          </rPr>
          <t xml:space="preserve">7 </t>
        </r>
        <r>
          <rPr>
            <sz val="14"/>
            <rFont val="Tahoma"/>
            <family val="2"/>
          </rPr>
          <t xml:space="preserve">Kemp's ridley lethal takes each year.  NMFS biological opinions for Oyster Creek, NJ anticipates 4 Kemp's taken each year and for Salem and Hope Creek, NJ, anticipate 5 Kemp's ridleys to be taken each year.  Age class is not specified for these takes, but likely to be juveniles.
Not currently thought to athreat in MX, one nuclear power plant north VeraCruz.  No data.  Usually screen systems keep out larger animals.   
</t>
        </r>
        <r>
          <rPr>
            <b/>
            <sz val="14"/>
            <rFont val="Tahoma"/>
            <family val="2"/>
          </rPr>
          <t xml:space="preserve">Order Magnitude:  1-10 </t>
        </r>
      </text>
    </comment>
    <comment ref="E8" authorId="0">
      <text>
        <r>
          <rPr>
            <sz val="14"/>
            <rFont val="Tahoma"/>
            <family val="2"/>
          </rPr>
          <t>Magnusson, J.J., K.A. Bjorndal, W.D. DuPaul, G.L. Graham, D. W. Owens, C. H. Peterson, P.C.H. Pritchard, J. I. Richardson, G. E. Saul, and C.W. West. 1990. Decline of sea turtles: causes and prevention. National Academy Press, Washington, D.C. 259 pp.  Qualitative estimate of</t>
        </r>
        <r>
          <rPr>
            <b/>
            <sz val="14"/>
            <rFont val="Tahoma"/>
            <family val="2"/>
          </rPr>
          <t xml:space="preserve"> 50 </t>
        </r>
        <r>
          <rPr>
            <sz val="14"/>
            <rFont val="Tahoma"/>
            <family val="2"/>
          </rPr>
          <t xml:space="preserve">based on Magnusson et al (1990) report, likely underestimated because only observable turtles are counted.  
NMFS biological opinions for Crystal River, FL and Brunswick NC anticipate 7 Kemp's ridley lethal takes each year.  NMFS biological opinions for Oyster Creek, NJ anticipates 4 Kemp's taken each year and for Salem and Hope Creek, NJ, anticipate 5 Kemp's ridleys to be taken each year.
</t>
        </r>
        <r>
          <rPr>
            <b/>
            <sz val="14"/>
            <rFont val="Tahoma"/>
            <family val="2"/>
          </rPr>
          <t>Order Magnitude: 11-100</t>
        </r>
        <r>
          <rPr>
            <sz val="10"/>
            <rFont val="Tahoma"/>
            <family val="0"/>
          </rPr>
          <t xml:space="preserve">
</t>
        </r>
      </text>
    </comment>
    <comment ref="F9" authorId="0">
      <text>
        <r>
          <rPr>
            <sz val="14"/>
            <rFont val="Tahoma"/>
            <family val="2"/>
          </rPr>
          <t xml:space="preserve">STSSN records show 293 turtles with boat strike wounds from 1980-2001.  This represents about 3.9% of Kemp's strands-annual average 13. Note: strikes may have occured post-mortem and strandings represent a minimum of at-sea mortality.
From 1996 through 2000, the number of adult nesting females recorded with apparent propeller wounds was </t>
        </r>
        <r>
          <rPr>
            <b/>
            <sz val="14"/>
            <rFont val="Tahoma"/>
            <family val="2"/>
          </rPr>
          <t>99</t>
        </r>
        <r>
          <rPr>
            <sz val="14"/>
            <rFont val="Tahoma"/>
            <family val="2"/>
          </rPr>
          <t xml:space="preserve"> for Rancho Nuevo, </t>
        </r>
        <r>
          <rPr>
            <b/>
            <sz val="14"/>
            <rFont val="Tahoma"/>
            <family val="2"/>
          </rPr>
          <t>25</t>
        </r>
        <r>
          <rPr>
            <sz val="14"/>
            <rFont val="Tahoma"/>
            <family val="2"/>
          </rPr>
          <t xml:space="preserve"> for Tepehuajes, and</t>
        </r>
        <r>
          <rPr>
            <b/>
            <sz val="14"/>
            <rFont val="Tahoma"/>
            <family val="2"/>
          </rPr>
          <t xml:space="preserve"> 4 </t>
        </r>
        <r>
          <rPr>
            <sz val="14"/>
            <rFont val="Tahoma"/>
            <family val="2"/>
          </rPr>
          <t xml:space="preserve">for Barra del Tordo (Gladys Porter Zoo unpubl. data). STSSN represent approximately 17-25% of strandings (Murphy and Murphy; Epperly et. al.)
</t>
        </r>
        <r>
          <rPr>
            <b/>
            <sz val="14"/>
            <rFont val="Tahoma"/>
            <family val="2"/>
          </rPr>
          <t>Order magnitude: 11-100</t>
        </r>
        <r>
          <rPr>
            <sz val="14"/>
            <rFont val="Tahoma"/>
            <family val="2"/>
          </rPr>
          <t xml:space="preserve"> (The Team assumes boating activity will increase with a population increase over next 10 years)</t>
        </r>
        <r>
          <rPr>
            <b/>
            <sz val="14"/>
            <rFont val="Tahoma"/>
            <family val="2"/>
          </rPr>
          <t xml:space="preserve">  </t>
        </r>
      </text>
    </comment>
    <comment ref="F8" authorId="0">
      <text>
        <r>
          <rPr>
            <sz val="14"/>
            <rFont val="Tahoma"/>
            <family val="2"/>
          </rPr>
          <t xml:space="preserve">STSSN records show 293 turtles with boat strike wounds from 1980-2001.  This represents about 3.9% of Kemp's strands-annual average 13. Note: strikes may have occured post-mortem and strandings represent a minimum of at-sea mortality.
Juvenile neritic not an issue in MX
</t>
        </r>
        <r>
          <rPr>
            <b/>
            <sz val="14"/>
            <rFont val="Tahoma"/>
            <family val="2"/>
          </rPr>
          <t>Order Magnitude:  101-1,000</t>
        </r>
        <r>
          <rPr>
            <sz val="12"/>
            <rFont val="Tahoma"/>
            <family val="2"/>
          </rPr>
          <t xml:space="preserve">
</t>
        </r>
        <r>
          <rPr>
            <sz val="10"/>
            <rFont val="Tahoma"/>
            <family val="0"/>
          </rPr>
          <t xml:space="preserve">
</t>
        </r>
      </text>
    </comment>
    <comment ref="G4" authorId="0">
      <text>
        <r>
          <rPr>
            <sz val="14"/>
            <rFont val="Tahoma"/>
            <family val="2"/>
          </rPr>
          <t xml:space="preserve">Mortality include indirect mortality from beach cleaning equipment ruts on beaches in U.S. Although currently not a problem, with coastal development and increased use of beaches, the timing frequency of beach cleaning could affect hatchlings during their emergence by impeding their ability to reach the ocean.
</t>
        </r>
        <r>
          <rPr>
            <b/>
            <sz val="14"/>
            <rFont val="Tahoma"/>
            <family val="2"/>
          </rPr>
          <t>Order Magnitude:</t>
        </r>
        <r>
          <rPr>
            <sz val="14"/>
            <rFont val="Tahoma"/>
            <family val="2"/>
          </rPr>
          <t xml:space="preserve"> </t>
        </r>
        <r>
          <rPr>
            <b/>
            <sz val="14"/>
            <rFont val="Tahoma"/>
            <family val="2"/>
          </rPr>
          <t>101-1,000</t>
        </r>
      </text>
    </comment>
    <comment ref="G3" authorId="0">
      <text>
        <r>
          <rPr>
            <sz val="14"/>
            <rFont val="Tahoma"/>
            <family val="2"/>
          </rPr>
          <t xml:space="preserve">Mortality includes direct mortality from beach cleaning equipment, which may bury nests and affect egg viability or emergence success (Pat Burchfield, Gladys Porter Zoo, pers. comm.) 
Cleaning equipment will likely increase in Mexico. 
</t>
        </r>
        <r>
          <rPr>
            <b/>
            <sz val="14"/>
            <rFont val="Tahoma"/>
            <family val="2"/>
          </rPr>
          <t>Order Magnitude:  101-1,000</t>
        </r>
        <r>
          <rPr>
            <sz val="12"/>
            <rFont val="Tahoma"/>
            <family val="2"/>
          </rPr>
          <t xml:space="preserve">
</t>
        </r>
        <r>
          <rPr>
            <b/>
            <sz val="10"/>
            <rFont val="Tahoma"/>
            <family val="0"/>
          </rPr>
          <t xml:space="preserve">
</t>
        </r>
      </text>
    </comment>
    <comment ref="H4" authorId="3">
      <text>
        <r>
          <rPr>
            <sz val="14"/>
            <rFont val="Tahoma"/>
            <family val="2"/>
          </rPr>
          <t xml:space="preserve">Could occur but data lacking; tourist could disturb an emergence event by misdirecting the hatchlings.  
</t>
        </r>
        <r>
          <rPr>
            <b/>
            <sz val="14"/>
            <rFont val="Tahoma"/>
            <family val="2"/>
          </rPr>
          <t xml:space="preserve">Order Magnitude:  1-10
</t>
        </r>
        <r>
          <rPr>
            <sz val="14"/>
            <rFont val="Tahoma"/>
            <family val="2"/>
          </rPr>
          <t>(The Team felt there may be some indirect effects, although unquantified. Order of Magnitude does not represent the indirect effects that may occur.)</t>
        </r>
      </text>
    </comment>
    <comment ref="H2" authorId="1">
      <text>
        <r>
          <rPr>
            <sz val="14"/>
            <rFont val="Tahoma"/>
            <family val="2"/>
          </rPr>
          <t xml:space="preserve">May be a problem in the future in Mexico.  
Currently a problem in Texas, e.g., false crawls.  
</t>
        </r>
        <r>
          <rPr>
            <b/>
            <sz val="14"/>
            <rFont val="Tahoma"/>
            <family val="2"/>
          </rPr>
          <t>Order Magnitude: Sublethal</t>
        </r>
        <r>
          <rPr>
            <sz val="8"/>
            <rFont val="Tahoma"/>
            <family val="0"/>
          </rPr>
          <t xml:space="preserve">
</t>
        </r>
      </text>
    </comment>
    <comment ref="I3" authorId="4">
      <text>
        <r>
          <rPr>
            <sz val="14"/>
            <rFont val="Tahoma"/>
            <family val="2"/>
          </rPr>
          <t xml:space="preserve">Currently not a problem, however as tourism and coastal development occur, may pose a threat in the future
</t>
        </r>
        <r>
          <rPr>
            <b/>
            <sz val="14"/>
            <rFont val="Tahoma"/>
            <family val="2"/>
          </rPr>
          <t>Order Magnitude:  101-1,000</t>
        </r>
      </text>
    </comment>
    <comment ref="J4" authorId="1">
      <text>
        <r>
          <rPr>
            <sz val="12"/>
            <rFont val="Tahoma"/>
            <family val="2"/>
          </rPr>
          <t xml:space="preserve">In 2002, </t>
        </r>
        <r>
          <rPr>
            <b/>
            <sz val="12"/>
            <rFont val="Tahoma"/>
            <family val="2"/>
          </rPr>
          <t>14</t>
        </r>
        <r>
          <rPr>
            <sz val="12"/>
            <rFont val="Tahoma"/>
            <family val="2"/>
          </rPr>
          <t xml:space="preserve"> hatchlings killed by vehicle traffic (Shaver 2003); in 2004,</t>
        </r>
        <r>
          <rPr>
            <b/>
            <sz val="12"/>
            <rFont val="Tahoma"/>
            <family val="2"/>
          </rPr>
          <t xml:space="preserve"> 2</t>
        </r>
        <r>
          <rPr>
            <sz val="12"/>
            <rFont val="Tahoma"/>
            <family val="2"/>
          </rPr>
          <t xml:space="preserve"> hatchlings killed.  
Documented for loggerheads:  Hosier, P. et al 1981.  Off-road Vehicle and Pedestrian Track Effects on the Sea-Approach of Hatchling Loggerhead Turtles.  Environ. Conserv. 8(2):158-161
</t>
        </r>
        <r>
          <rPr>
            <b/>
            <sz val="12"/>
            <rFont val="Tahoma"/>
            <family val="2"/>
          </rPr>
          <t xml:space="preserve">Order Magnitude:  101-1,000 </t>
        </r>
        <r>
          <rPr>
            <sz val="12"/>
            <rFont val="Tahoma"/>
            <family val="2"/>
          </rPr>
          <t>(The Team assumed an  increase in activity due to unregluatied vehicle use)</t>
        </r>
      </text>
    </comment>
    <comment ref="J2" authorId="0">
      <text>
        <r>
          <rPr>
            <sz val="14"/>
            <rFont val="Tahoma"/>
            <family val="2"/>
          </rPr>
          <t xml:space="preserve">Mexico: La Pesca and Madero have recorded females run over by vehicules.
In 2002, one nesting female run over and killed in Texas (Shaver 2003).
</t>
        </r>
        <r>
          <rPr>
            <b/>
            <sz val="14"/>
            <rFont val="Tahoma"/>
            <family val="2"/>
          </rPr>
          <t>Order Magnitude: 1-10</t>
        </r>
      </text>
    </comment>
    <comment ref="C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8"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9"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8"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9"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8"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9"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J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J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J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J8"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J9"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M1" authorId="6">
      <text>
        <r>
          <rPr>
            <sz val="12"/>
            <rFont val="Arial"/>
            <family val="2"/>
          </rPr>
          <t>Estimated annual mortality for each life stage/ecosystem summed for all threats within this threats category and adjusted for RRV for each life stage (does not include sub-lethal effects).</t>
        </r>
      </text>
    </comment>
    <comment ref="A11" authorId="6">
      <text>
        <r>
          <rPr>
            <sz val="12"/>
            <rFont val="Arial"/>
            <family val="2"/>
          </rPr>
          <t>Estimated annual mortality for each life stage/ecosystem summed for all threats within this threats category and adjusted for RRV for each life stage (does not include sub-lethal effects).</t>
        </r>
      </text>
    </comment>
  </commentList>
</comments>
</file>

<file path=xl/comments6.xml><?xml version="1.0" encoding="utf-8"?>
<comments xmlns="http://schemas.openxmlformats.org/spreadsheetml/2006/main">
  <authors>
    <author>NCTC</author>
    <author>NMFS Department of Commerce</author>
    <author>ES CC</author>
    <author>TConant</author>
    <author>prall</author>
    <author> </author>
    <author> Alan B Bolten</author>
  </authors>
  <commentList>
    <comment ref="C3" authorId="0">
      <text>
        <r>
          <rPr>
            <sz val="14"/>
            <rFont val="Tahoma"/>
            <family val="2"/>
          </rPr>
          <t xml:space="preserve">Beach nourishment projects are unknown for Kemp's nesting beaches in Mexico, and Rancho Nuevo has sanctuary status. 
Beach nourishment projects are occurring on the upper Texas coast. 
Texas General Land Office policy on beach nourishment is to restrict activities to late October through March to avoid nesting season.
</t>
        </r>
        <r>
          <rPr>
            <b/>
            <sz val="14"/>
            <rFont val="Tahoma"/>
            <family val="2"/>
          </rPr>
          <t>Order Magnitude: Unknown</t>
        </r>
      </text>
    </comment>
    <comment ref="C2" authorId="1">
      <text>
        <r>
          <rPr>
            <sz val="14"/>
            <rFont val="Tahoma"/>
            <family val="2"/>
          </rPr>
          <t xml:space="preserve">Beach nourishment projects are unknown for Kemp's nesting beaches in Mexico, and Rancho Nuevo has sanctuary status. 
Beach nourishment projects are occurring on the upper Texas coast. 
Texas General Land Office policy on beach nourishment is to restrict activities to late October through March to avoid nesting season.
</t>
        </r>
        <r>
          <rPr>
            <sz val="12"/>
            <rFont val="Tahoma"/>
            <family val="2"/>
          </rPr>
          <t xml:space="preserve">
</t>
        </r>
        <r>
          <rPr>
            <b/>
            <sz val="12"/>
            <rFont val="Tahoma"/>
            <family val="2"/>
          </rPr>
          <t>Order Magntiude: Sublethal</t>
        </r>
      </text>
    </comment>
    <comment ref="E5" authorId="2">
      <text>
        <r>
          <rPr>
            <sz val="14"/>
            <rFont val="Tahoma"/>
            <family val="2"/>
          </rPr>
          <t xml:space="preserve">Hatchlings may be washed into rock jetties, no data.
No data from Mexico.
</t>
        </r>
        <r>
          <rPr>
            <b/>
            <sz val="14"/>
            <rFont val="Tahoma"/>
            <family val="2"/>
          </rPr>
          <t>Order Magnitude: Unknown</t>
        </r>
        <r>
          <rPr>
            <b/>
            <sz val="8"/>
            <rFont val="Tahoma"/>
            <family val="0"/>
          </rPr>
          <t xml:space="preserve">
</t>
        </r>
        <r>
          <rPr>
            <sz val="8"/>
            <rFont val="Tahoma"/>
            <family val="0"/>
          </rPr>
          <t xml:space="preserve">
</t>
        </r>
      </text>
    </comment>
    <comment ref="G2" authorId="2">
      <text>
        <r>
          <rPr>
            <sz val="14"/>
            <rFont val="Tahoma"/>
            <family val="2"/>
          </rPr>
          <t xml:space="preserve">Beach operations.  Beach to platform pipelines.  Oil and gas exploration and development are occurring on Padre Island National Seashore.  No data, but effects likely. No anticipated activity in Mexico. 
</t>
        </r>
        <r>
          <rPr>
            <b/>
            <sz val="14"/>
            <rFont val="Tahoma"/>
            <family val="2"/>
          </rPr>
          <t>Order Magnitude: Unknown</t>
        </r>
        <r>
          <rPr>
            <sz val="11"/>
            <rFont val="Tahoma"/>
            <family val="2"/>
          </rPr>
          <t xml:space="preserve">
</t>
        </r>
        <r>
          <rPr>
            <sz val="8"/>
            <rFont val="Tahoma"/>
            <family val="0"/>
          </rPr>
          <t xml:space="preserve">
</t>
        </r>
      </text>
    </comment>
    <comment ref="G3" authorId="2">
      <text>
        <r>
          <rPr>
            <sz val="14"/>
            <rFont val="Tahoma"/>
            <family val="2"/>
          </rPr>
          <t xml:space="preserve">Changing beach profile resulting from heavy equipment and increased traffic may result in loss of eggs in TX.  No anticipated activity in Mexico.
</t>
        </r>
        <r>
          <rPr>
            <b/>
            <sz val="14"/>
            <rFont val="Tahoma"/>
            <family val="2"/>
          </rPr>
          <t>Order Magnitude: Unknown</t>
        </r>
        <r>
          <rPr>
            <sz val="12"/>
            <rFont val="Tahoma"/>
            <family val="2"/>
          </rPr>
          <t xml:space="preserve">
</t>
        </r>
      </text>
    </comment>
    <comment ref="G6" authorId="2">
      <text>
        <r>
          <rPr>
            <sz val="14"/>
            <rFont val="Tahoma"/>
            <family val="2"/>
          </rPr>
          <t xml:space="preserve">Mortality occurred during removal of platforms during the 1980s (Klima et al. 1988; Gitschlag and Renaud 1989; Gitschlag 1992).  
No data available in Mexico.
</t>
        </r>
        <r>
          <rPr>
            <b/>
            <sz val="14"/>
            <rFont val="Tahoma"/>
            <family val="2"/>
          </rPr>
          <t>Order Magnitude: Unknown</t>
        </r>
        <r>
          <rPr>
            <sz val="10"/>
            <rFont val="Tahoma"/>
            <family val="0"/>
          </rPr>
          <t xml:space="preserve">
</t>
        </r>
      </text>
    </comment>
    <comment ref="G7" authorId="2">
      <text>
        <r>
          <rPr>
            <b/>
            <sz val="14"/>
            <rFont val="Tahoma"/>
            <family val="2"/>
          </rPr>
          <t xml:space="preserve">Seismic exploration. </t>
        </r>
        <r>
          <rPr>
            <sz val="14"/>
            <rFont val="Tahoma"/>
            <family val="2"/>
          </rPr>
          <t xml:space="preserve">
Is unlikely to occur for this life stage in the Oceanic Zone.  Kemp's mortality (size unknown) was recorded for offshore removal of platforms during the 1980s (Klima et al. 1988; Gitschlag and Renaud 1989; Gitschlag 1992).  
No data available in Mexico.
</t>
        </r>
        <r>
          <rPr>
            <b/>
            <sz val="14"/>
            <rFont val="Tahoma"/>
            <family val="2"/>
          </rPr>
          <t>Order Magnitude:</t>
        </r>
        <r>
          <rPr>
            <sz val="14"/>
            <rFont val="Tahoma"/>
            <family val="2"/>
          </rPr>
          <t xml:space="preserve">
</t>
        </r>
        <r>
          <rPr>
            <sz val="11"/>
            <rFont val="Tahoma"/>
            <family val="2"/>
          </rPr>
          <t xml:space="preserve">
</t>
        </r>
      </text>
    </comment>
    <comment ref="G8" authorId="2">
      <text>
        <r>
          <rPr>
            <sz val="14"/>
            <rFont val="Tahoma"/>
            <family val="2"/>
          </rPr>
          <t xml:space="preserve">No documented Kemp's take from platform removals, but other species have been documented:
Gitschlag, G. R., Herczeg, B. A. and T. R. Barcak. 1996. Observations of sea turtles and other marine life at the explosive removal of offshore oil and gas structures in the Gulf of Mexico.  Gulf Research Reports 9(4):1-16.
Gitschlag, G. R. and B. A. Herczeg.  1993. Sea turtle observations at explosive removals of energy structures.  Marine Fisheries Review 56(2):1-8.
Gitschlag, G. 1994. NMFS Platform Removal - Sea Turtle Observer Program, p. 274-279. In: U.S. Department of the Interior, Minerals Management Service.  Proceedings; Thirteenth Gulf of Mexico Information Transfer Meeting, December, 1993. U.S. Dept. of the Interior, Minerals Management Service, New Orleans, LA, MMS Contract No. 14-35-0001-30665.  OCS Study MMS 94-0061. 508 pp.
Gitschlag, G. R.  1991. Offshore oil and gas structures as sea turtle habitat.  In:  Proceedings of the Eleventh Annual Workshop on Sea Turtle Conservation and Biology.  NOAA Technical Memorandum NMFS-SEFC-302, 195 p.
Gitschlag, G. R. and M. L. Renaud. 1989. Sea turtles and the explosive removal of offshore oil and gas structures. pp. 67-68.  In:  Eckert, S. A., K. L. Eckert and T. H. Richardson (Compilers), Proceedings of the Ninth Annual Workshop on Sea Turtle Conservation and Biology, NOAA Technical Memorandum NMFS-SEFC-232, 305 p.
Gitschlag, G. R.  1991.  Offshore oil and gas structures and sea turtle habitat.  In:  Abstracts of the 121st Meeting of the American Fisheries Society, 169 p. 
Liguid Natural Gas - requires high amount of water circulated through per day, which would drop ambient sea temperature by 20 degrees Celcius [Mike will supply source].  
No available data for Mexico.
</t>
        </r>
        <r>
          <rPr>
            <b/>
            <sz val="14"/>
            <rFont val="Tahoma"/>
            <family val="2"/>
          </rPr>
          <t>Order Magnitude:  Unknown and Sublethal</t>
        </r>
        <r>
          <rPr>
            <sz val="11"/>
            <rFont val="Tahoma"/>
            <family val="2"/>
          </rPr>
          <t xml:space="preserve">
</t>
        </r>
      </text>
    </comment>
    <comment ref="G9" authorId="2">
      <text>
        <r>
          <rPr>
            <sz val="14"/>
            <rFont val="Tahoma"/>
            <family val="2"/>
          </rPr>
          <t>No documented Kemp's take from platform removals, but other species have been documented:
Gitschlag, G. R., Herczeg, B. A. and T. R. Barcak. 1996. Observations of sea turtles and other marine life at the explosive removal of offshore oil and gas structures in the Gulf of Mexico.  Gulf Research Reports 9(4):1-16.
Gitschlag, G. R. and B. A. Herczeg.  1993. Sea turtle observations at explosive removals of energy structures.  Marine Fisheries Review 56(2):1-8.
Gitschlag, G. 1994. NMFS Platform Removal - Sea Turtle Observer Program, p. 274-279. In: U.S. Department of the Interior, Minerals Management Service.  Proceedings; Thirteenth Gulf of Mexico Information Transfer Meeting, December, 1993. U.S. Dept. of the Interior, Minerals Management Service, New Orleans, La, MMS Contract No. 14-35-0001-30665.  OCS Study MMS 94-0061. 508 pp.
Gitschlag, G. R.  1991. Offshore oil and gas structures as sea turtle habitat.  In:  Proceedings of the Eleventh Annual Workshop on Sea Turtle Conservation and Biology.  NOAA Technical Memorandum NMFS-SEFC-302, 195 p.
Gitschlag, G. R. and M. L. Renaud. 1989. Sea turtles and the explosive removal of offshore oil and gas structures. pp. 67-68.  In:  Eckert, S. A., K. L. Eckert and T. H. Richardson (Compilers), Proceedings of the Ninth Annual Workshop on Sea Turtle Conservation and Biology, NOAA Technical Memorandum NMFS-SEFC-232, 305 p.
Gitschlag, G. R.  1991.  Offshore oil and gas structures and sea turtle habitat.  In:  Abstracts of the 121st Meeting of the American Fisheries Society, 169 p.</t>
        </r>
        <r>
          <rPr>
            <b/>
            <sz val="14"/>
            <rFont val="Tahoma"/>
            <family val="2"/>
          </rPr>
          <t xml:space="preserve"> </t>
        </r>
        <r>
          <rPr>
            <sz val="14"/>
            <rFont val="Tahoma"/>
            <family val="2"/>
          </rPr>
          <t xml:space="preserve">
Liguid Natural Gas - requires high amount of water circulated through per day, which would drop ambient sea temperature by 20 degrees Celcius [Mike will supply source].  
No available data for Mexico.
</t>
        </r>
        <r>
          <rPr>
            <b/>
            <sz val="14"/>
            <rFont val="Tahoma"/>
            <family val="2"/>
          </rPr>
          <t>Order Magnitude: Unknown and Sublethal</t>
        </r>
        <r>
          <rPr>
            <sz val="12"/>
            <rFont val="Tahoma"/>
            <family val="2"/>
          </rPr>
          <t xml:space="preserve">
</t>
        </r>
      </text>
    </comment>
    <comment ref="C9" authorId="3">
      <text>
        <r>
          <rPr>
            <sz val="14"/>
            <rFont val="Tahoma"/>
            <family val="2"/>
          </rPr>
          <t xml:space="preserve">NMFS biological opinions based on current scientific data indicate beach nourishment as a non-lethal effect.  However, there are effects from dredging associated with beach nourishment (see dredge)
Currently not an issue in Mexico
</t>
        </r>
        <r>
          <rPr>
            <b/>
            <sz val="14"/>
            <rFont val="Tahoma"/>
            <family val="2"/>
          </rPr>
          <t>Order Magnitude: Sublethal</t>
        </r>
      </text>
    </comment>
    <comment ref="C8" authorId="3">
      <text>
        <r>
          <rPr>
            <sz val="14"/>
            <rFont val="Tahoma"/>
            <family val="2"/>
          </rPr>
          <t xml:space="preserve">NMFS biological opinions based on current scientific data indicate beach nourishment as a non-lethal effect. However, there are effects from dredging associated with beach nourishment (see Dredging)
Currently not an issue in Mexico
</t>
        </r>
        <r>
          <rPr>
            <b/>
            <sz val="14"/>
            <rFont val="Tahoma"/>
            <family val="2"/>
          </rPr>
          <t>Order Magnitude: Sublethal</t>
        </r>
      </text>
    </comment>
    <comment ref="G4" authorId="3">
      <text>
        <r>
          <rPr>
            <sz val="14"/>
            <rFont val="Tahoma"/>
            <family val="2"/>
          </rPr>
          <t xml:space="preserve">Offshore platform lights may possibly attract and increase predation of hatchlings.  No data. 
No anticipated activity in Mexico.
</t>
        </r>
        <r>
          <rPr>
            <b/>
            <sz val="14"/>
            <rFont val="Tahoma"/>
            <family val="2"/>
          </rPr>
          <t>Order Magnitude: Unknown</t>
        </r>
        <r>
          <rPr>
            <sz val="14"/>
            <rFont val="Tahoma"/>
            <family val="2"/>
          </rPr>
          <t xml:space="preserve">
</t>
        </r>
        <r>
          <rPr>
            <sz val="11"/>
            <rFont val="Tahoma"/>
            <family val="2"/>
          </rPr>
          <t xml:space="preserve">
</t>
        </r>
      </text>
    </comment>
    <comment ref="E2" authorId="4">
      <text>
        <r>
          <rPr>
            <sz val="14"/>
            <rFont val="Tahoma"/>
            <family val="2"/>
          </rPr>
          <t xml:space="preserve">Shore line stabilization may occur in Altamira, thus may pose a risk to the Kemp’s ridley.  
Sand fencing is currently not used in Mexico.
On Texas upper coast sand fences are used to rebuild dunes after storms. 
Pattern of placement is short segments with gaps on the upper part of beach.  
The sand fences can be a problem for Kemp’s ridleys if improperly placed. 
</t>
        </r>
        <r>
          <rPr>
            <b/>
            <sz val="14"/>
            <rFont val="Tahoma"/>
            <family val="2"/>
          </rPr>
          <t>Order Magnitude: Unknown and Sublethal</t>
        </r>
      </text>
    </comment>
    <comment ref="E3" authorId="4">
      <text>
        <r>
          <rPr>
            <sz val="14"/>
            <rFont val="Tahoma"/>
            <family val="2"/>
          </rPr>
          <t xml:space="preserve">Shore line stabilization may occur in Altamira, thus may pose a risk to the Kemp’s ridley.  
Sand fencing is currently not used in Mexico.
On Texas upper coast sand fences are used to rebuild dunes after storms. 
Pattern of placement is short segments with gaps on the upper part of beach.  
The sand fences can be a problem for Kemp’s ridleys if improperly placed. </t>
        </r>
        <r>
          <rPr>
            <sz val="8"/>
            <rFont val="Tahoma"/>
            <family val="0"/>
          </rPr>
          <t xml:space="preserve">
</t>
        </r>
        <r>
          <rPr>
            <b/>
            <sz val="14"/>
            <rFont val="Tahoma"/>
            <family val="2"/>
          </rPr>
          <t>Order Magnitude: Unknown</t>
        </r>
      </text>
    </comment>
    <comment ref="D2" authorId="2">
      <text>
        <r>
          <rPr>
            <sz val="14"/>
            <rFont val="Tahoma"/>
            <family val="2"/>
          </rPr>
          <t xml:space="preserve">Not likley to be a threat within the next 10 years some possible armoring in upper TX coast.
</t>
        </r>
        <r>
          <rPr>
            <b/>
            <sz val="14"/>
            <rFont val="Tahoma"/>
            <family val="2"/>
          </rPr>
          <t>Order Magnitude: 0</t>
        </r>
        <r>
          <rPr>
            <sz val="14"/>
            <rFont val="Tahoma"/>
            <family val="2"/>
          </rPr>
          <t xml:space="preserve">
</t>
        </r>
      </text>
    </comment>
    <comment ref="F9" authorId="0">
      <text>
        <r>
          <rPr>
            <sz val="14"/>
            <rFont val="Tahoma"/>
            <family val="2"/>
          </rPr>
          <t xml:space="preserve">NMFS anticipates 20 Kemp's taken each year in hopper dredge in the Gulf of Mexico and 7 in the Atlantic (NMFS 1997 &amp;2003 biological opinions). Juveniles use the channels for foraging and are taken by hopper dredges.
From 2000 to 2007, approximately 49 turtles (of which 5 were Kemp’s ridleys) have been documented taken in dredging operations in the Northeast U.S. (NMFS NERO unpubl. Data).  Endangered Species Act Section 7 Consultation on dredging activities in the Northeast include: Cape Henry Channel, York Spit Channel, York River Entrance, and Rappahannock Shoal Channel, Virginia, Thimble Shoals and Atlantic Ocean channels, New York and New Jersey Harbor Navigation, Philadelphia District, Long Island New York to Manasquan New Jersey, Dam Neck Naval Facility, Sandy Hook Channel, Ambrose Channel, Virginia Hurricane project, Maryland coastal beaches and shoreline, Sandbridge Shoals, USCG vessel and aircraft activities, Winthrop Shores, NASA’s Wallops Island, and Sconset Beach.  NMFS anticipates up to 196 live or lethal takes (note: some projects anticipate a level for combined species, thus the number reported over inflates anticipated take for Kemp’s ridleys) each year from all combined projects.  The documents are at: http://www.nero.noaa.gov/prot_res/section7/
No evidence of threat from dredging in Mexico 
</t>
        </r>
        <r>
          <rPr>
            <b/>
            <sz val="14"/>
            <rFont val="Tahoma"/>
            <family val="2"/>
          </rPr>
          <t xml:space="preserve">Order Magnitude: 1-10 </t>
        </r>
        <r>
          <rPr>
            <sz val="14"/>
            <rFont val="Tahoma"/>
            <family val="2"/>
          </rPr>
          <t>(The Team feels the magnitude of mortality would be less for adults.)</t>
        </r>
      </text>
    </comment>
    <comment ref="F8" authorId="0">
      <text>
        <r>
          <rPr>
            <sz val="14"/>
            <rFont val="Tahoma"/>
            <family val="2"/>
          </rPr>
          <t xml:space="preserve">NMFS anticipates 20 Kemp's taken each year in hopper dredge in the Gulf of Mexico and 7 in the Atlantic (NMFS 1997 &amp;2003 biological opinions). Juveniles use the channels for foraging and are taken by hopper dredges.
From 2000 to 2007, approximately 49 turtles (of which 5 were Kemp’s ridleys) have been documented taken in dredging operations in the Northeast U.S. (NMFS NERO unpubl. Data).  Endangered Species Act Section 7 Consultation on dredging activities in the Northeast include: Cape Henry Channel, York Spit Channel, York River Entrance, and Rappahannock Shoal Channel, Virginia, Thimble Shoals and Atlantic Ocean channels, New York and New Jersey Harbor Navigation, Philadelphia District, Long Island New York to Manasquan New Jersey, Dam Neck Naval Facility, Sandy Hook Channel, Ambrose Channel, Virginia Hurricane project, Maryland coastal beaches and shoreline, Sandbridge Shoals, USCG vessel and aircraft activities, Winthrop Shores, NASA’s Wallops Island, and Sconset Beach.  NMFS anticipates up to 196 live or lethal takes (note: some projects anticipate a level for combined species, thus the number reported over inflates anticipated take for Kemp’s ridleys) each year from all combined projects.  The documents are at: http://www.nero.noaa.gov/prot_res/section7/
No evidence of threat from dredging in Mexico 
</t>
        </r>
        <r>
          <rPr>
            <b/>
            <sz val="14"/>
            <rFont val="Tahoma"/>
            <family val="2"/>
          </rPr>
          <t>Order Magnitude: 11-100</t>
        </r>
      </text>
    </comment>
    <comment ref="C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8"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9"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8"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9"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2"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3"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4"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6"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7"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5" authorId="5">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J1" authorId="6">
      <text>
        <r>
          <rPr>
            <sz val="12"/>
            <rFont val="Arial"/>
            <family val="2"/>
          </rPr>
          <t>Estimated annual mortality for each life stage/ecosystem summed for all threats within this threats category and adjusted for RRV for each life stage (does not include sub-lethal effects).</t>
        </r>
      </text>
    </comment>
    <comment ref="A11" authorId="6">
      <text>
        <r>
          <rPr>
            <sz val="12"/>
            <rFont val="Arial"/>
            <family val="2"/>
          </rPr>
          <t>Estimated annual mortality for each life stage/ecosystem summed for all threats within this threats category and adjusted for RRV for each life stage (does not include sub-lethal effects).</t>
        </r>
      </text>
    </comment>
  </commentList>
</comments>
</file>

<file path=xl/comments7.xml><?xml version="1.0" encoding="utf-8"?>
<comments xmlns="http://schemas.openxmlformats.org/spreadsheetml/2006/main">
  <authors>
    <author>NCTC</author>
    <author>argocd</author>
    <author>ES CC</author>
    <author>TConant</author>
    <author>Therese A. Conant</author>
    <author>prall</author>
    <author> </author>
    <author> Alan B Bolten</author>
  </authors>
  <commentList>
    <comment ref="C8" authorId="0">
      <text>
        <r>
          <rPr>
            <sz val="12"/>
            <rFont val="Tahoma"/>
            <family val="2"/>
          </rPr>
          <t xml:space="preserve">Seney, E.  2003.  Historical diet analysis of loggerhead (Caretta caretta) and Kemp’s ridley (Lepidochelys kempi) sea turtles in Virginia.  M.Sc. thesis, College of William and Mary, Williamsburg, Va., 122 p.  “Results indicate a shift in loggerhead diet from predominately horseshoe crab during the early to mid-1980's to predominately blue crab during the late 1980's and early 1990's.  Loggerhead diet in the mid-1990s and 2000 to 2002 was dominated by finfish, particularly menhaden (Brevoortia tyrannus) and croaker (Micropogonias undulatus).  These diet shifts suggest that fishery-related declines in horseshoe crab and blue crab populations have caused loggerheads to instead forage on fish caught in nets or on discarded bycatch.  The small Kemp’s ridley dataset suggest that blue crabs and spider crabs (Libinia spp.) were important components of ridley diet in Virginia during 1987 to 2002.”  Blue crab spawning stock, larval abundance and postlarval recruitment were significantly lower druing 1992-1999 than during 1985-91 in the lower Chesepeake Bay, which may be impacting the Kemp's ridley diet.
Juvenile neritic Kemp's ridley (size n = 63; 40.9 cm SSCL) surveys in southwest coast of Florida, Ten Thousand Islands, were found to associate with live bottom habitats characterized by sponges, gorgonians, bryozoans, and tunicates.  Fecal analysis indicates they feed primarily on tunicates and crustaceans (spider crabs and horseshoe crabs (Witzell and Schmid, 2002) </t>
        </r>
        <r>
          <rPr>
            <sz val="10"/>
            <rFont val="Tahoma"/>
            <family val="0"/>
          </rPr>
          <t xml:space="preserve">
</t>
        </r>
        <r>
          <rPr>
            <b/>
            <sz val="12"/>
            <rFont val="Tahoma"/>
            <family val="2"/>
          </rPr>
          <t>Order Magnitude: Sublethal</t>
        </r>
      </text>
    </comment>
    <comment ref="A1" authorId="1">
      <text>
        <r>
          <rPr>
            <sz val="10"/>
            <rFont val="Tahoma"/>
            <family val="0"/>
          </rPr>
          <t>FWC hatchling productivity database
80,000 nests x 115 eggs/nest x .5  hatching success x .5 impacted by natural alterations = 3,293,600  for Florida.  
4,800 nests = 552,000 eggs x .5 hatching success = 276,000 eggs - 22,000 eggs (losses from erosion, depradation) = 254,000 losses from GA, NC, SC.  
= 3,547,600 TOTAL</t>
        </r>
      </text>
    </comment>
    <comment ref="A1" authorId="1">
      <text>
        <r>
          <rPr>
            <b/>
            <sz val="8"/>
            <rFont val="Tahoma"/>
            <family val="0"/>
          </rPr>
          <t>Currently problem in the U.S. concerns about crab populations.</t>
        </r>
      </text>
    </comment>
    <comment ref="F9" authorId="2">
      <text>
        <r>
          <rPr>
            <sz val="12"/>
            <rFont val="Tahoma"/>
            <family val="2"/>
          </rPr>
          <t xml:space="preserve">Kemp’s ridley sea turtles are shallow water, benthic predators that feed primarily on crustaceans and molluscs.  The preferred prey species can vary by region.  Along the Texas coast, the primary crustacean prey species, based on dry mass of gut anaylses, are crabs. In one study, the highest percent of identified species were Arenaeus cribrarius, the surf or speckled crab, and Callinectes sapidus, the blue crab. (Shaver, 1991).   
Freshwater inflows to estuaries are required for various life stages of Kemp’s ridley prey species.  Texas Parks and Wildlife reports that blue crabs favor differing salt water regimes, depending upon life stage and sex.  Mating occurs in low salinity waters, while spawning occurs in high salinity water.  During non-reproductive stages of this crabs life history, large males prefer low salinity water, and females prefer high salinity water.  Generally, blue crab production has been highest in the bays that receive the most fresh water and lowest in those that receive the least (Longley, 1994).  Blue crabs had a declining population trend for years.  With improved regulations for commercial crabbing, license limitations and buybacks, the mandatory use of By-catch Reduction Devices (BRDs) by the trawling fleet, and plenty of rain the past few years, it appears that the blue crab population has improved.  However this trend is highly variable. (Tolan, pers. comm.. 2005).
As human populations increase in Texas, the demand for freshwater will also increase.  Reduction in the amount of freshwater that an estuary receives may disrupt part of the life history of prey species of the Kemp’s ridley.  In addition, the increased pollution of estuarine waters from agricultural, industrial and domestic discharges may indirectly affect the Kemp’s ridley sea turtle.  These discharges may have direct effects upon either the prey species by reducing their health, fitness, or mortality rates, or indirect impacts upon these prey species’ habitat through degradation of sea grass pastures (Plotkin, 1995).
Longley, W.L., Ed. 1994. Freshwater inflows to Texas bays and estuaries; ecological relationships and methods for determination of needs.  Texas Water Development Board and Texas Parks and Wildlife Department, Austin, TX.  386 pp.
Plotkin, P.T. (Editor). 1995.  National Marine Fisheries Service and U. S. Fish and Wildlife Service Status Reviews for Sea Turtles Listed under the Endangered Species Act of 1973. National Marine Fisheries Service, Silver Spring, Maryland.
Shaver, D. J.  1991. Feeding ecology of wild and head-started Kemp’s ridley sea turtles
in south Texas waters.  Journal of Herpetology 25:327-334.
Tolan, James PhD, 2005 Texas Parks and Wildlife, personal communication.
</t>
        </r>
        <r>
          <rPr>
            <b/>
            <sz val="12"/>
            <rFont val="Tahoma"/>
            <family val="2"/>
          </rPr>
          <t>Order Magnitude: Sublethal</t>
        </r>
        <r>
          <rPr>
            <sz val="12"/>
            <rFont val="Tahoma"/>
            <family val="2"/>
          </rPr>
          <t xml:space="preserve">
</t>
        </r>
        <r>
          <rPr>
            <b/>
            <sz val="8"/>
            <rFont val="Tahoma"/>
            <family val="0"/>
          </rPr>
          <t xml:space="preserve">
</t>
        </r>
      </text>
    </comment>
    <comment ref="G8" authorId="2">
      <text>
        <r>
          <rPr>
            <sz val="12"/>
            <rFont val="Tahoma"/>
            <family val="2"/>
          </rPr>
          <t xml:space="preserve">Storm water, residential, agriculture, municipal.  Plastics, pesticides also deposited by runoff.  Lack data, need evaluation.
Hypoxia may congregate Kemp's because prey species clumped and following the hypoxia, easier to prey on the crabs.  
</t>
        </r>
        <r>
          <rPr>
            <b/>
            <sz val="12"/>
            <rFont val="Tahoma"/>
            <family val="2"/>
          </rPr>
          <t>Order Magnitude: Sublethal</t>
        </r>
        <r>
          <rPr>
            <sz val="8"/>
            <rFont val="Tahoma"/>
            <family val="0"/>
          </rPr>
          <t xml:space="preserve">
</t>
        </r>
      </text>
    </comment>
    <comment ref="G9" authorId="2">
      <text>
        <r>
          <rPr>
            <sz val="12"/>
            <rFont val="Tahoma"/>
            <family val="2"/>
          </rPr>
          <t xml:space="preserve">Storm water, residential, agriculture, municipal
Plastics, pesticides also deposited by runoff.  Lack data, need evaluation.
Hypoxia may congregate Kemp's because prey species clumped and following the hypoxia, easier to prey on the crabs.  
</t>
        </r>
        <r>
          <rPr>
            <b/>
            <sz val="12"/>
            <rFont val="Tahoma"/>
            <family val="2"/>
          </rPr>
          <t>Order Magnitude: Sublethal</t>
        </r>
      </text>
    </comment>
    <comment ref="H1" authorId="2">
      <text>
        <r>
          <rPr>
            <b/>
            <sz val="11"/>
            <rFont val="Tahoma"/>
            <family val="2"/>
          </rPr>
          <t xml:space="preserve">Vegetation clearing, concentration of predators, Austrailian Pine, 
Increase human access to beach, micro and macro climate, 
</t>
        </r>
        <r>
          <rPr>
            <sz val="11"/>
            <rFont val="Tahoma"/>
            <family val="2"/>
          </rPr>
          <t xml:space="preserve">
</t>
        </r>
      </text>
    </comment>
    <comment ref="D1" authorId="2">
      <text>
        <r>
          <rPr>
            <b/>
            <sz val="8"/>
            <rFont val="Tahoma"/>
            <family val="0"/>
          </rPr>
          <t>Marinas, grass beds, changes in seabed topography, benthic dredging,trawling</t>
        </r>
        <r>
          <rPr>
            <sz val="8"/>
            <rFont val="Tahoma"/>
            <family val="0"/>
          </rPr>
          <t xml:space="preserve">
</t>
        </r>
      </text>
    </comment>
    <comment ref="H8" authorId="2">
      <text>
        <r>
          <rPr>
            <sz val="12"/>
            <rFont val="Tahoma"/>
            <family val="2"/>
          </rPr>
          <t xml:space="preserve">Salt marsh and mangrove  destruction and prey base
4 spp of mangroves in Tamaulipas, all are protected.
</t>
        </r>
        <r>
          <rPr>
            <b/>
            <sz val="12"/>
            <rFont val="Tahoma"/>
            <family val="2"/>
          </rPr>
          <t>Order Magnitude: Sublethal</t>
        </r>
      </text>
    </comment>
    <comment ref="H9" authorId="2">
      <text>
        <r>
          <rPr>
            <sz val="12"/>
            <rFont val="Tahoma"/>
            <family val="2"/>
          </rPr>
          <t xml:space="preserve">Salt marsh and mangrove  destruction and  prey base.  4 spp of mangroves in Tamaulipas, all are protected.  
</t>
        </r>
        <r>
          <rPr>
            <b/>
            <sz val="12"/>
            <rFont val="Tahoma"/>
            <family val="2"/>
          </rPr>
          <t>Order Magnitude: Sublethal</t>
        </r>
      </text>
    </comment>
    <comment ref="C9" authorId="3">
      <text>
        <r>
          <rPr>
            <sz val="12"/>
            <rFont val="Tahoma"/>
            <family val="2"/>
          </rPr>
          <t xml:space="preserve">Seney, E.  2003.  Historical diet analysis of loggerhead (Caretta caretta) and Kemp’s ridley (Lepidochelys kempi) sea turtles in Virginia.  M.Sc. thesis, College of William and Mary, Williamsburg, Va., 122 p.  “Results indicate a shift in loggerhead diet from predominately horseshoe crab during the early to mid-1980's to predominately blue crab during the late 1980's and early 1990's.  Loggerhead diet in the mid-1990s and 2000 to 2002 was dominated by finfish, particularly menhaden (Brevoortia tyrannus) and croaker (Micropogonias undulatus).  These diet shifts suggest that fishery-related declines in horseshoe crab and blue crab populations have caused loggerheads to instead forage on fish caught in nets or on discarded bycatch.  The small Kemp’s ridley dataset suggest that blue crabs and spider crabs (Libinia spp.) were important components of ridley diet in Virginia during 1987 to 2002.”  It is assumed that if blue crab populations are being overfished, Kemp’s ridleys also will be impacted.
</t>
        </r>
        <r>
          <rPr>
            <b/>
            <sz val="12"/>
            <rFont val="Tahoma"/>
            <family val="2"/>
          </rPr>
          <t>Order Magnitude: Sublethal</t>
        </r>
      </text>
    </comment>
    <comment ref="C6" authorId="3">
      <text>
        <r>
          <rPr>
            <sz val="12"/>
            <rFont val="Tahoma"/>
            <family val="2"/>
          </rPr>
          <t xml:space="preserve">Sargassum harvest possibly would affect trophic environment, otherwise no known changes due to trophic changes from fishing;  One vessel operates off NC Atlantic, but usually no effort, could increase under the fisheries management plan which allows for higher harvest levels.
</t>
        </r>
        <r>
          <rPr>
            <b/>
            <sz val="14"/>
            <rFont val="Tahoma"/>
            <family val="2"/>
          </rPr>
          <t>Order Magnitude: Sublethal</t>
        </r>
      </text>
    </comment>
    <comment ref="D9" authorId="3">
      <text>
        <r>
          <rPr>
            <sz val="12"/>
            <rFont val="Tahoma"/>
            <family val="2"/>
          </rPr>
          <t xml:space="preserve">Sources:
Youngkin, D.  2001.  A long-term dietary analysis of loggerhead sea turtles (Caretta caretta) based on strandings from Cumberland Island, Georgia.  Ms. Thesis, Florida Atlantic University, Boca Raton, 65p.  “Effects of the trawls on benthic habitat and the associated alteration of species composition of these habitats have been well documented (Firedlander et al., 1999; Prena et al., 1999; Engel and Kivtek, 1998; Schwinghammer et al., 1998).  The diets of these [loggerhead] turtles are likely affected by such alteration of habitat and species composition.  For example, Ramsay et al. (1996) found that the hermit crab, Pagurus bernhardus, migrated into recently trawled areas to scavenge on the damaged or disturbed fauna generated by the trawl.  As the waters around Cumberland Island are heavily trawled, it is likely that the prevalence of hermit crabs in diets of these loggerheads reflect a similar situation as described above.”  It is likely that the diet of Kemp’s ridleys also similarly could be modified.  This can not be quantified at this time.
The NRC (2002) reviewed the known research on effects of bottom trawl and dredge fishing have on the benthic habitat.  Studies incidate that trawling and dredging reduce habitat complexity, change the species structure composition in benthic communities, and reduce the productivity of benthic habitats.  Indirect effects include changing the nutrient exchange rate between sediment and water column, disrubting water purification, substrate stabilization, adn structure formation by directly removing those organisms responsible for such functions in the benthic habitat, and increasing organisms susceptibility to other stressors such as predation and hypoxia by removing physical structures.
</t>
        </r>
        <r>
          <rPr>
            <b/>
            <sz val="12"/>
            <rFont val="Tahoma"/>
            <family val="2"/>
          </rPr>
          <t>Order Magnitude: Sublethal</t>
        </r>
        <r>
          <rPr>
            <sz val="8"/>
            <rFont val="Tahoma"/>
            <family val="0"/>
          </rPr>
          <t xml:space="preserve">
</t>
        </r>
      </text>
    </comment>
    <comment ref="D8" authorId="3">
      <text>
        <r>
          <rPr>
            <sz val="14"/>
            <rFont val="Tahoma"/>
            <family val="2"/>
          </rPr>
          <t xml:space="preserve">Sources:
Youngkin, D.  2001.  A long-term dietary analysis of loggerhead sea turtles (Caretta caretta) based on strandings from Cumberland Island, Georgia.  Ms. Thesis, Florida Atlantic University, Boca Raton, 65p.  “Effects of the trawls on benthic habitat and the associated alteration of species composition of these habitats have been well documented (Firedlander et al., 1999; Prena et al., 1999; Engel and Kivtek, 1998; Schwinghammer et al., 1998).  The diets of these [loggerhead] turtles are likely affected by such alteration of habitat and species composition.  For example, Ramsay et al. (1996) found that the hermit crab, Pagurus bernhardus, migrated into recently trawled areas to scavenge on the damaged or disturbed fauna generated by the trawl.  As the waters around Cumberland Island are heavily trawled, it is likely that the prevalence of hermit crabs in diets of these loggerheads reflect a similar situation as described above.”  It is likely that the diet of Kemp’s ridleys also similarly could be modified.  This cannot be quantified at this time.
Associated ecosystem changes resulting from artificial reefs (e.g. tires, aircraft carriers) may enhance depleted areas or alter habitat that could affect Kemp's ridleys.  Data are not available.
</t>
        </r>
        <r>
          <rPr>
            <b/>
            <sz val="14"/>
            <rFont val="Tahoma"/>
            <family val="2"/>
          </rPr>
          <t>Order Magnitude: Sublethal</t>
        </r>
        <r>
          <rPr>
            <sz val="11"/>
            <rFont val="Tahoma"/>
            <family val="2"/>
          </rPr>
          <t xml:space="preserve">
</t>
        </r>
      </text>
    </comment>
    <comment ref="E2" authorId="3">
      <text>
        <r>
          <rPr>
            <sz val="12"/>
            <rFont val="Tahoma"/>
            <family val="2"/>
          </rPr>
          <t xml:space="preserve">Deforestation may affect rain regime in Mexico causing beach flooding &amp; dune erosion, loss of nests and hindering nesting females' ability to nest ( see Marquez-M Rene 1994: Synopsis of Biological Data on the Kemp's Ridley Turtle, Lepidochelys kempi (Garman, 1880)). 
</t>
        </r>
        <r>
          <rPr>
            <b/>
            <sz val="12"/>
            <rFont val="Tahoma"/>
            <family val="2"/>
          </rPr>
          <t xml:space="preserve">Order Magnitude: Sublethal </t>
        </r>
      </text>
    </comment>
    <comment ref="H2" authorId="4">
      <text>
        <r>
          <rPr>
            <sz val="12"/>
            <rFont val="Tahoma"/>
            <family val="2"/>
          </rPr>
          <t>No affect</t>
        </r>
      </text>
    </comment>
    <comment ref="H3" authorId="4">
      <text>
        <r>
          <rPr>
            <sz val="12"/>
            <rFont val="Tahoma"/>
            <family val="2"/>
          </rPr>
          <t xml:space="preserve">Deforestation may effect rain regime in Mexico causing beach flooding &amp; dune erosion, loss of nests and hindering nesting females ability to nest  see Marquez-M Rene 1994: Synopsis of Biological Data on the Kemp's Ridley Turtle, Lepidochelys kempi (Garman, 1880)).  
4 spp of mangroves in Tamaulipas, all are protected. 
Likely affects the beach microclimate; nest incubation timing and environment/ hatch success
</t>
        </r>
        <r>
          <rPr>
            <b/>
            <sz val="12"/>
            <rFont val="Tahoma"/>
            <family val="2"/>
          </rPr>
          <t>Order Magnitude: Unknown and Sublethal</t>
        </r>
        <r>
          <rPr>
            <sz val="8"/>
            <rFont val="Tahoma"/>
            <family val="0"/>
          </rPr>
          <t xml:space="preserve">
</t>
        </r>
      </text>
    </comment>
    <comment ref="F8" authorId="5">
      <text>
        <r>
          <rPr>
            <sz val="12"/>
            <rFont val="Tahoma"/>
            <family val="2"/>
          </rPr>
          <t xml:space="preserve">Kemp’s ridley sea turtles are shallow water, benthic predators that feed primarily on crustaceans and molluscs.  The preferred prey species can vary by region.  Along the Texas coast, the primary crustacean prey species, based on dry mass of gut anaylses, are crabs. In one study, the highest percent of identified species were Arenaeus cribrarius, the surf or speckled crab, and Callinectes sapidus, the blue crab. (Shaver, 1991).   
Freshwater inflows to estuaries are required for various life stages of Kemp’s ridley prey species.  Texas Parks and Wildlife reports that blue crabs favor differing salt water regimes, depending upon life stage and sex.  Mating occurs in low salinity waters, while spawning occurs in high salinity water.  During non-reproductive stages of this crabs life history, large males prefer low salinity water, and females prefer high salinity water.  Generally, blue crab production has been highest in the bays that receive the most fresh water and lowest in those that receive the least (Longley, 1994).  Blue crabs had a declining population trend for years.  With improved regulations for commercial crabbing, license limitations and buybacks, the mandatory use of By-catch Reduction Devices (BRDs) by the trawling fleet, and plenty of rain the past few years, it appears that the blue crab population has improved.  However this trend is highly variable. (Tolan, pers. comm.. 2005).
As human populations increase in Texas, the demand for freshwater will also increase.  Reduction in the amount of freshwater that an estuary receives may disrupt part of the life history of prey species of the Kemp’s ridley.  In addition, the increased pollution of estuarine waters from agricultural, industrial and domestic discharges may indirectly affect the Kemp’s ridley sea turtle.  These discharges may have direct effects upon either the prey species by reducing their health, fitness, or mortality rates, or indirect impacts upon these prey species’ habitat through degradation of sea grass pastures (Plotkin, 1995).
Longley, W.L., Ed. 1994. Freshwater inflows to Texas bays and estuaries; ecological relationships and methods for determination of needs.  Texas Water Development Board and Texas Parks and Wildlife Department, Austin, TX.  386 pp.
Plotkin, P.T. (Editor). 1995.  National Marine Fisheries Service and U. S. Fish and Wildlife Service Status Reviews for Sea Turtles Listed under the Endangered Species Act of 1973. National Marine Fisheries Service, Silver Spring, Maryland.
Shaver, D. J.  1991. Feeding ecology of wild and head-started Kemp’s ridley sea turtles
in south Texas waters.  Journal of Herpetology 25:327-334.
Tolan, James PhD, 2005 Texas Parks and Wildlife, personal communication.
</t>
        </r>
        <r>
          <rPr>
            <b/>
            <sz val="12"/>
            <rFont val="Tahoma"/>
            <family val="2"/>
          </rPr>
          <t>Order Magnitude: Sublethal</t>
        </r>
        <r>
          <rPr>
            <sz val="8"/>
            <rFont val="Tahoma"/>
            <family val="0"/>
          </rPr>
          <t xml:space="preserve">
</t>
        </r>
      </text>
    </comment>
    <comment ref="E3" authorId="3">
      <text>
        <r>
          <rPr>
            <sz val="12"/>
            <rFont val="Tahoma"/>
            <family val="2"/>
          </rPr>
          <t xml:space="preserve">Deforestation may affect rain regime in Mexico causing beach flooding &amp; dune erosion, loss of nests and hindering nesting females' ability to nest ( see Marquez-M Rene 1994: Synopsis of Biological Data on the Kemp's Ridley Turtle, </t>
        </r>
        <r>
          <rPr>
            <i/>
            <sz val="12"/>
            <rFont val="Tahoma"/>
            <family val="2"/>
          </rPr>
          <t>Lepidochelys kempi</t>
        </r>
        <r>
          <rPr>
            <sz val="12"/>
            <rFont val="Tahoma"/>
            <family val="2"/>
          </rPr>
          <t xml:space="preserve"> (Garman, 1880)). 
</t>
        </r>
        <r>
          <rPr>
            <b/>
            <sz val="12"/>
            <rFont val="Tahoma"/>
            <family val="2"/>
          </rPr>
          <t>Order Magnitude: Unknown and Sublethal</t>
        </r>
      </text>
    </comment>
    <comment ref="D6" authorId="2">
      <text>
        <r>
          <rPr>
            <sz val="14"/>
            <rFont val="Tahoma"/>
            <family val="2"/>
          </rPr>
          <t xml:space="preserve">
Effects of Trawling &amp; dredging on seafloor habitat National Research Council (2002) Effects of Trawling &amp; Dredging on Sea Floor Habitat.  Found that trawling and dredging can reduce habitat complexity by removing or damaging the biological and physical structues of the seafloor.  These gear can cause species shift and a general decline in the abundance of benthic organisms.  Kemp's ridleys are benthic foragers, however, data do not exists for effects on marine turtles.
</t>
        </r>
        <r>
          <rPr>
            <b/>
            <sz val="14"/>
            <rFont val="Tahoma"/>
            <family val="2"/>
          </rPr>
          <t>Order Magnitude: Sublethal</t>
        </r>
      </text>
    </comment>
    <comment ref="I9" authorId="5">
      <text>
        <r>
          <rPr>
            <sz val="12"/>
            <rFont val="Tahoma"/>
            <family val="2"/>
          </rPr>
          <t>Historically, sea turtle takes associated with sand mining activities for beach restoration, conducted using hopper dredges, have been few compared to channel dredging.  In the South Atlantic, 11 loggerheads were taken from 1997-1999 at sand mining sites off Myrtle Beach, South Carolina (all of these takes occurred outside of the December 1-March 31 window).  In North Carolina,</t>
        </r>
        <r>
          <rPr>
            <b/>
            <sz val="12"/>
            <rFont val="Tahoma"/>
            <family val="2"/>
          </rPr>
          <t xml:space="preserve"> two Kemp's ridleys </t>
        </r>
        <r>
          <rPr>
            <sz val="12"/>
            <rFont val="Tahoma"/>
            <family val="2"/>
          </rPr>
          <t xml:space="preserve">and two loggerheads were taken in a single day at the Bogue Banks Restoration Project borrow site on December 21, 2001, apparently attracted to remains of an artificial, tire reef, and another Kemp's ridley was taken on April 11, 2002.  In Florida's Brevard County, a loggerhead was taken at the Canaveral Shoals sand mining site on March 31, 2001, and another loggerhead was taken on February 19, 2002, at a nearby mining site.  On March 19, 2003, a loggerhead sea turtle was taken during sand mining for the Bogue Banks Restoration Project (a relocation trawler moved five turtles out of the area between March 13-28).  No other instances of hopper dredge takes at sand mining sites are known.  There are no instances of takes yet recorded for sand mining activities in the Gulf of Mexico; these activities have been limited, sometimes have not been reported to NOAA Fisheries, and it is not known if observers have been present.  However, NOAA Fisheries expects that future takes will occur in association with hopper dredge sand mining activities in the Gulf of Mexico.  NMFS anticipates 20 Kemp's ridleys injured or lethal per year (includes the hopper dredge activity)
Geotubes (I.e. sand socks) may also represent a problem, no data.
General overviews of habitat alteration through mining and other activities and its observed consequences are provided by Bjorndal (1982), Groombridge (1982), Coston-Clements and Hoss (1983), Bacon et al. (1984b), Hopkins and Richardson (1984), Raymond (1984), National Research Council (1990), and NMFS\FWS (1992). 
Mexico no sand mining occurs currently.
</t>
        </r>
        <r>
          <rPr>
            <b/>
            <sz val="14"/>
            <rFont val="Tahoma"/>
            <family val="2"/>
          </rPr>
          <t>Order Magnitude: Unknown</t>
        </r>
        <r>
          <rPr>
            <sz val="12"/>
            <rFont val="Tahoma"/>
            <family val="2"/>
          </rPr>
          <t xml:space="preserve">
</t>
        </r>
      </text>
    </comment>
    <comment ref="I8" authorId="5">
      <text>
        <r>
          <rPr>
            <sz val="14"/>
            <rFont val="Tahoma"/>
            <family val="2"/>
          </rPr>
          <t>Historically, sea turtle takes associated with sand mining activities for beach restoration, conducted using hopper dredges, have been few compared to channel dredging.  In the South Atlantic, 11 loggerheads were taken from 1997-1999 at sand mining sites off Myrtle Beach, South Carolina (all of these takes occurred outside of the December 1-March 31 window).  In North Carolina,</t>
        </r>
        <r>
          <rPr>
            <b/>
            <sz val="14"/>
            <rFont val="Tahoma"/>
            <family val="2"/>
          </rPr>
          <t xml:space="preserve"> two Kemp=s ridleys </t>
        </r>
        <r>
          <rPr>
            <sz val="14"/>
            <rFont val="Tahoma"/>
            <family val="2"/>
          </rPr>
          <t xml:space="preserve">and two loggerheads were taken in a single day at the Bogue Banks Restoration Project borrow site on December 21, 2001, apparently attracted to remains of an artificial, tire reef, and another Kemp=s ridley was taken on April 11, 2002.  In Florida=s Brevard County, a loggerhead was taken at the Canaveral Shoals sand mining site on March 31, 2001, and another loggerhead was taken on February 19, 2002, at a nearby mining site.  On March 19, 2003, a loggerhead sea turtle was taken during sand mining for the Bogue Banks Restoration Project (a relocation trawler moved five turtles out of the area between March 13-28).  No other instances of hopper dredge takes at sand mining sites are known.  There are no instances of takes yet recorded for sand mining activities in the Gulf of Mexico; these activities have been limited, sometimes have not been reported to NOAA Fisheries, and it is not known if observers have been present.  However, NOAA Fisheries expects that future takes will occur in association with hopper dredge sand mining activities in the Gulf of Mexico.  NMFS anticipates 20 Kemp's ridleys injured or lethal per year (includes the hopper dredge activity)
Geotubes (I.e. sand socks) may also represent a problem, no data.
General overviews of habitat alteration through mining and other activities and its observed consequences are provided by Bjorndal (1982), Groombridge (1982), Coston-Clements and Hoss (1983), Bacon et al.
(1984b), Hopkins and Richardson (1984), Raymond (1984), National Research Council
(1990), and NMFS\FWS (1992). 
Mexico no sand mining occurs currently.
</t>
        </r>
        <r>
          <rPr>
            <b/>
            <sz val="14"/>
            <rFont val="Tahoma"/>
            <family val="2"/>
          </rPr>
          <t>Order Magnitude: Unknown</t>
        </r>
      </text>
    </comment>
    <comment ref="C2"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3"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4"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5"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7"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2"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3"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4"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5"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7"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4"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5"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6"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7"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8"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9"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2"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3"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4"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5"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6"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7"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2"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3"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4"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5"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6"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7"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4"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5"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6"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7"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2"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3"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4"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5"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6"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7" authorId="6">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L1" authorId="7">
      <text>
        <r>
          <rPr>
            <sz val="12"/>
            <rFont val="Arial"/>
            <family val="2"/>
          </rPr>
          <t>Estimated annual mortality for each life stage/ecosystem summed for all threats within this threats category and adjusted for RRV for each life stage (does not include sub-lethal effects).</t>
        </r>
      </text>
    </comment>
    <comment ref="A11" authorId="7">
      <text>
        <r>
          <rPr>
            <sz val="12"/>
            <rFont val="Arial"/>
            <family val="2"/>
          </rPr>
          <t>Estimated annual mortality for each life stage/ecosystem summed for all threats within this threats category and adjusted for RRV for each life stage (does not include sub-lethal effects).</t>
        </r>
      </text>
    </comment>
  </commentList>
</comments>
</file>

<file path=xl/comments8.xml><?xml version="1.0" encoding="utf-8"?>
<comments xmlns="http://schemas.openxmlformats.org/spreadsheetml/2006/main">
  <authors>
    <author>NCTC</author>
    <author>prall</author>
    <author>TConant</author>
    <author>ES CC</author>
    <author> </author>
    <author> Alan B Bolten</author>
  </authors>
  <commentList>
    <comment ref="C5" authorId="0">
      <text>
        <r>
          <rPr>
            <sz val="12"/>
            <rFont val="Tahoma"/>
            <family val="2"/>
          </rPr>
          <t xml:space="preserve">Approximately </t>
        </r>
        <r>
          <rPr>
            <b/>
            <sz val="12"/>
            <rFont val="Tahoma"/>
            <family val="2"/>
          </rPr>
          <t>100%</t>
        </r>
        <r>
          <rPr>
            <sz val="12"/>
            <rFont val="Tahoma"/>
            <family val="2"/>
          </rPr>
          <t xml:space="preserve"> of stranded post-hatchlings (loggerhead and green turtles) in FL have high amounts of plastic in their gut.  Approximately 15% of wild caught post-hatchlings have ingested plastics.  Plastics can be linked to cause of death in stranded post-hatchlings.  This high frequency is expanded to the large number of post-hatchlings throughout their range.  About 5 million hatchlings leave the beach in FL.  
Witherington 2002 (Marine Biology) and Witherington unpub. data
From 1990-2001,</t>
        </r>
        <r>
          <rPr>
            <b/>
            <sz val="12"/>
            <rFont val="Tahoma"/>
            <family val="2"/>
          </rPr>
          <t xml:space="preserve"> 12 of 36</t>
        </r>
        <r>
          <rPr>
            <sz val="12"/>
            <rFont val="Tahoma"/>
            <family val="2"/>
          </rPr>
          <t xml:space="preserve"> stranded post-hatchling (&gt;10 cm SLCL) Kemp's ridleys contained ingested marine debris (Shaver, unpublished data).  
</t>
        </r>
        <r>
          <rPr>
            <b/>
            <sz val="12"/>
            <rFont val="Tahoma"/>
            <family val="2"/>
          </rPr>
          <t>Order Magnitude:  Unknown and Sublethal</t>
        </r>
      </text>
    </comment>
    <comment ref="F8" authorId="0">
      <text>
        <r>
          <rPr>
            <sz val="12"/>
            <rFont val="Tahoma"/>
            <family val="2"/>
          </rPr>
          <t xml:space="preserve">In 1983, approximately </t>
        </r>
        <r>
          <rPr>
            <b/>
            <sz val="12"/>
            <rFont val="Tahoma"/>
            <family val="2"/>
          </rPr>
          <t>90</t>
        </r>
        <r>
          <rPr>
            <sz val="12"/>
            <rFont val="Tahoma"/>
            <family val="2"/>
          </rPr>
          <t xml:space="preserve"> heavily- oiled yearling </t>
        </r>
        <r>
          <rPr>
            <b/>
            <sz val="12"/>
            <rFont val="Tahoma"/>
            <family val="2"/>
          </rPr>
          <t>Kemp’s ridleys</t>
        </r>
        <r>
          <rPr>
            <sz val="12"/>
            <rFont val="Tahoma"/>
            <family val="2"/>
          </rPr>
          <t xml:space="preserve"> were found stranded on beaches of Texas (Fontaine et. al. 1989).  Juvenile greens have been found with their oral cavities occluded by tar (Witham 1978).  Juvenile, head-started Kemp’s ridleys have been found with external and internal tar (D. Shaver, pers. comm. 2004).  After the 1979 Ixtoc spill in the Gulf of Mexico, 5 dead, heavily-oiled, juvenile green sea turtles washed up on Padre and Mustang Islands, as well as 2 oiled green sea turtle carcasses and one oiled young Kemp’s ridley carcass that were found in the Laguna Madre (Rabalais and Rabalais 1980).  Autopsies on the 3 turtles from the Laguna Madre did not positively identify the cause of death, however oil was found in the mouth and esophagus, and all three had evidence of petroleum hydrocarbons in lung, esophageal, intestinal, liver and kidney tissues, and were in poor body condition.  Tissue chemical analysis revealed chronic oil exposure and it may have been this prolonged exposure that led to poor body condition, thus contributing to their death Hall et al. (1983).  Oiled  juvenile g reen sea turtles have demonstrated signs of eye irritation (Petrae, 1995).  
In 90s strandings at Rancho Nuevo had crude oil, possible esphagus/mouth.  However, there are no quantitiative data on the extent of problem (Marquez-M Rene, 1994).  Gladys Porter Zoo STSSN have no records of oil strandings.
</t>
        </r>
        <r>
          <rPr>
            <b/>
            <sz val="12"/>
            <rFont val="Tahoma"/>
            <family val="2"/>
          </rPr>
          <t>Order Magnitude: Sublethal</t>
        </r>
      </text>
    </comment>
    <comment ref="C7" authorId="0">
      <text>
        <r>
          <rPr>
            <sz val="14"/>
            <rFont val="Tahoma"/>
            <family val="2"/>
          </rPr>
          <t xml:space="preserve">There are no data to suggest adults would be in the Oceanic Zone and would be exposed to this threat.   </t>
        </r>
        <r>
          <rPr>
            <sz val="10"/>
            <rFont val="Tahoma"/>
            <family val="0"/>
          </rPr>
          <t xml:space="preserve">
</t>
        </r>
        <r>
          <rPr>
            <b/>
            <sz val="14"/>
            <rFont val="Tahoma"/>
            <family val="2"/>
          </rPr>
          <t>Order Magnitude: 0</t>
        </r>
      </text>
    </comment>
    <comment ref="F9" authorId="0">
      <text>
        <r>
          <rPr>
            <sz val="12"/>
            <rFont val="Tahoma"/>
            <family val="2"/>
          </rPr>
          <t xml:space="preserve">Although there are no specific data for petroleum impacts to adult Kemp’s ridleys, their risk of being exposed to oil slicks in nearshore waters is reasonably high since adults reside in coastal regions of the Gulf of Mexico and congregate seasonally in certain areas like the mouth of the Mississippi River, the Campeche Banks and off the beaches of Tamaulipas, Mexico (Carr, 1963; Prichard, 1969a; Pritchard and Marquez, 1973).
NOS report entitled "Oil Spills and Sea Turtles", August 2003 provides synopsis of what is known about oil effects on turtles, including sublethal effects.  
Imagery after 2005 Hurricane, indicate oil slicks.  Prelim STSSN data indicate no effects on strandings to date.
Mexico STSSN no oil strand events recorded.
</t>
        </r>
        <r>
          <rPr>
            <b/>
            <sz val="12"/>
            <rFont val="Tahoma"/>
            <family val="2"/>
          </rPr>
          <t>Order Magnitude: Sublethal</t>
        </r>
      </text>
    </comment>
    <comment ref="D6" authorId="1">
      <text>
        <r>
          <rPr>
            <sz val="12"/>
            <rFont val="Tahoma"/>
            <family val="2"/>
          </rPr>
          <t xml:space="preserve">From 1994 - 2003, 67 Kemp's ridley strandings reported as being entangled in debris.  Life stage breakdown was: 0 hatchlings (&lt;10 cm), 62 juveniles (10-59.9 cm), and 5 adults (&gt;60 cm) (source SEFSC STSSN).
Mexico STSSN data have 1 entanglement record 2002-2005
</t>
        </r>
        <r>
          <rPr>
            <b/>
            <sz val="12"/>
            <rFont val="Tahoma"/>
            <family val="2"/>
          </rPr>
          <t>Order Magnitude: Unknown and Sublethal</t>
        </r>
        <r>
          <rPr>
            <sz val="10"/>
            <rFont val="Tahoma"/>
            <family val="0"/>
          </rPr>
          <t xml:space="preserve">
</t>
        </r>
      </text>
    </comment>
    <comment ref="F2" authorId="2">
      <text>
        <r>
          <rPr>
            <sz val="12"/>
            <rFont val="Tahoma"/>
            <family val="2"/>
          </rPr>
          <t xml:space="preserve">Data are lacking regarding impacts of oil on nesting female Kemp’s ridleys.  Nesting females could crawl through oil on beaches, thereby coating skin and shell or they may avoid oiled beaches (Milton, et al., 2003).  Females could potentially be prevented from accessing nesting beaches by containment booms or other barriers used in spill response activities. 
</t>
        </r>
        <r>
          <rPr>
            <b/>
            <sz val="12"/>
            <rFont val="Tahoma"/>
            <family val="2"/>
          </rPr>
          <t>Order Magnitude: Unknown and Sublethal</t>
        </r>
      </text>
    </comment>
    <comment ref="F3" authorId="2">
      <text>
        <r>
          <rPr>
            <sz val="12"/>
            <rFont val="Tahoma"/>
            <family val="2"/>
          </rPr>
          <t xml:space="preserve">Eggs could be oiled if spills wash far enough up onto the beach to reach the zone where nests are laid.  In 1980, lab experiments with 5 clutches of loggerhead eggs from Merritt Island, Florida, and in-situ assessment of  Kemp’s ridley nests at Rancho Nuevo one year after the Ixtoc spill, were used to determine the effects of oil on embryo development.  Researchers concluded that oil washing up on a nesting beach prior to nesting, even only a few weeks before nesting, will likely be weathered to a non-toxic state prior to the females arrival.  If oil washes up while eggs are incubating, significant mortality could result if the oil is carried high enough up on the beach to reach the level of the nests (Fritts and McGehee 1982).  Oil poured on top of a clutch of eggs had a greater negative impact on hatching success than egg exposure to oil mixed into the sand. The portion of the egg covered by oil can affect hatching success (Phillott and Parmenter 2001).  Oil can potentially adversely impact a nesting beach by interfering with gas exchange within the nest, by altering the hydric environment of the nest, and/or by modifying nest temperatures by changing the color and thereby the thermal conductivity of the sand (Milton et al. 2003).   Eggs can also be disturbed by cleanup activities.  The Florida Department of Environmental Protection et al. (1997) summarized impacts to loggerhead nests from a 1993 spill in Tampa Bay as follows: one unmarked nest was run over by bulldozer, crushing 5 eggs; remaining eggs were transplanted but only 1/3 hatched.  
This is more an issue of catastrophic versus chronic events.  1994 or 1995 major oil spill off Campeche.
</t>
        </r>
        <r>
          <rPr>
            <b/>
            <sz val="12"/>
            <rFont val="Tahoma"/>
            <family val="2"/>
          </rPr>
          <t>Order Magnitude: Sublethal</t>
        </r>
        <r>
          <rPr>
            <sz val="11"/>
            <rFont val="Tahoma"/>
            <family val="2"/>
          </rPr>
          <t xml:space="preserve">
</t>
        </r>
      </text>
    </comment>
    <comment ref="F4" authorId="2">
      <text>
        <r>
          <rPr>
            <sz val="12"/>
            <rFont val="Tahoma"/>
            <family val="2"/>
          </rPr>
          <t xml:space="preserve">No data are available specifically for Kemp’s ridley hatchlings in the terrestrial zone.  Hatchlings that contact oil while crawling to the water can experience a range of effects from acute toxicity to impaired movements and normal bodily functions (Milton et al., 2003). An estimated 27 loggerhead hatchlings from a nest at Egmont Key State Park, Florida, were taken by predatory birds after they emerged during a spill response and a containment boom prevented them from reaching the water.  In total, approximately 212 loggerhead hatchlings were killed and 2,177 potentially injured by oil exposure and response activities associated with this spill  (Florida Department of Environmental Protection et al. 1997).
1979, Rancho Nuevo some hathclings were immersed in oil has they moved to the sea (Georgita Ruiz pers comm unpubl data)
</t>
        </r>
        <r>
          <rPr>
            <b/>
            <sz val="12"/>
            <rFont val="Tahoma"/>
            <family val="2"/>
          </rPr>
          <t>Order Magnitude: Unknown and Sublethal</t>
        </r>
        <r>
          <rPr>
            <sz val="8"/>
            <rFont val="Tahoma"/>
            <family val="0"/>
          </rPr>
          <t xml:space="preserve">
</t>
        </r>
      </text>
    </comment>
    <comment ref="F5" authorId="2">
      <text>
        <r>
          <rPr>
            <sz val="12"/>
            <rFont val="Tahoma"/>
            <family val="2"/>
          </rPr>
          <t xml:space="preserve"> No data specifically for Kemp’s ridleys.  Oil-covered hatchlings of other species have been found stranded on beaches (Diaz-Piferrer 1962; Rutzler and Sterrer, 1970; Chan 1977; Witham 1978).  Most reports of oiled hatchlings come from convergence zones where oil/tar aggregates along with smaller sea turtles (Milton et al., 2003).  Hatchlings and post-hatchlings ingest tar in sargassum. Sixty-five of 103 post-hatchling loggerheads were found with tar in their mouths, esophagi or stomachs in convergence zones off Florida’s east coast (Loehefener et al 1989).  Thirty-four percent of post-hatchlings at “weed lines” off the Florida coast had tar in their mouths or esophagi and more than 50% had tar caked in their jaws (Witherington 1994).  
</t>
        </r>
        <r>
          <rPr>
            <b/>
            <sz val="12"/>
            <rFont val="Tahoma"/>
            <family val="2"/>
          </rPr>
          <t>Order Magnitude: Unknown and Sublethal</t>
        </r>
        <r>
          <rPr>
            <sz val="8"/>
            <rFont val="Tahoma"/>
            <family val="0"/>
          </rPr>
          <t xml:space="preserve">
</t>
        </r>
      </text>
    </comment>
    <comment ref="F6" authorId="2">
      <text>
        <r>
          <rPr>
            <sz val="12"/>
            <rFont val="Tahoma"/>
            <family val="2"/>
          </rPr>
          <t xml:space="preserve">No data available specifically for Kemp’s ridleys.  Since juveniles are still associated with sargassum mats for some portion of this life stage, oceanic exposure to petroleum products that accumulate in sargassum is highly likely.  
</t>
        </r>
        <r>
          <rPr>
            <b/>
            <sz val="12"/>
            <rFont val="Tahoma"/>
            <family val="2"/>
          </rPr>
          <t>Order Magnitude: Unknown and Sublethal</t>
        </r>
        <r>
          <rPr>
            <sz val="10"/>
            <rFont val="Tahoma"/>
            <family val="0"/>
          </rPr>
          <t xml:space="preserve">
</t>
        </r>
      </text>
    </comment>
    <comment ref="H8" authorId="2">
      <text>
        <r>
          <rPr>
            <sz val="12"/>
            <rFont val="Tahoma"/>
            <family val="2"/>
          </rPr>
          <t xml:space="preserve">Underwater noise levels were measured in nearshore habitats in NY. Noise intensity  within the range of sea turtle hearing was very high during periods of high human activity and decreased with human activity (Samuel et al 2003).
Military activities include low-frequency sonar.  The the U.S. Department of the Navy’s Surveillance Towed Array Sensor System Low-Frequency Action (SURTASS LFA) sonar is one example, and is carried out globally.  Surface shipping is the most widespread source of anthropogenic, low frequency (0 to 1,000 Hz) noise in the oceans (Simmonds and Hutchinson 1996). The Navy estimated that the 60,000 vessels of the world’s merchant fleet annually emit low frequency sound into the world’s oceans for the equivalent of 21.9 million days, assuming that 80 percent of the merchant ships at sea at any one time (U.S. Navy 2001). The radiated noise spectrum of merchant ships ranges from 20 to 500 Hz and peaks at approximately 60 Hz. Ross (1976) has estimated that between 1950 and 1975 shipping had caused a rise in ambient ocean noise levels of 10 dB. He predicted that this would increase by another 5 dB by the beginning of the 21st century. NRC (1997) estimated that the background ocean noise level at 100 Hz has been increasing by about 1.5 dB per decade since the advent of propeller-driven ships. 
</t>
        </r>
        <r>
          <rPr>
            <b/>
            <sz val="12"/>
            <rFont val="Tahoma"/>
            <family val="2"/>
          </rPr>
          <t>Order Magnitude: Sublethal</t>
        </r>
      </text>
    </comment>
    <comment ref="I9" authorId="2">
      <text>
        <r>
          <rPr>
            <sz val="14"/>
            <rFont val="Tahoma"/>
            <family val="2"/>
          </rPr>
          <t xml:space="preserve">Kemp’s ridleys live in areas where much of this material is deposited and sequestered.  Preliminary studies have documented mercury and other heavy metals in the blood (Orvik,1997)  and scutes (Presti, 1999) of the Kemp’s ridley.  Persistent organochlorines have been documented in ridley tissues (Rybitski et al., 1995; Keller, 1995; Keller et al., 2004).  Unfortunately, there are no specific studies that provide direct and quantifiable impacts on sea turtles (Pugh and Becker, 2001)
Toxins from various sources may bioaccumulate in long-lived carnivores.  Very commonly observed in marine species. This would reduce fitness. No data on bioaccumulation in turtles. (Pugh and Becker, 2001)
</t>
        </r>
        <r>
          <rPr>
            <b/>
            <sz val="14"/>
            <rFont val="Tahoma"/>
            <family val="2"/>
          </rPr>
          <t>Order Magnitude: Sublethal</t>
        </r>
        <r>
          <rPr>
            <sz val="11"/>
            <rFont val="Tahoma"/>
            <family val="2"/>
          </rPr>
          <t xml:space="preserve">
</t>
        </r>
      </text>
    </comment>
    <comment ref="I7" authorId="2">
      <text>
        <r>
          <rPr>
            <sz val="14"/>
            <rFont val="Tahoma"/>
            <family val="2"/>
          </rPr>
          <t xml:space="preserve">No indications of problem because adults do not frequent/forage in pelagic areas.  Kemp’s ridleys live in areas where much of this material is deposited and sequestered.  Preliminary studies have documented mercury and other heavy metals in the blood (Orvik,1997)  and scutes (Presti, 1999) of the Kemp’s ridley.  Persistent organochlorines have been documented in ridley tissues (Rybitski et al., 1995; Keller, 1995; Keller et al., 2004).  Unfortunately, there are no specific studies that provide direct and quantifiable impacts on sea turtles (Pugh and Becker, 2001)
</t>
        </r>
        <r>
          <rPr>
            <b/>
            <sz val="14"/>
            <rFont val="Tahoma"/>
            <family val="2"/>
          </rPr>
          <t>Order Magnitude: 0</t>
        </r>
        <r>
          <rPr>
            <sz val="11"/>
            <rFont val="Tahoma"/>
            <family val="2"/>
          </rPr>
          <t xml:space="preserve">
</t>
        </r>
        <r>
          <rPr>
            <sz val="8"/>
            <rFont val="Tahoma"/>
            <family val="0"/>
          </rPr>
          <t xml:space="preserve">
</t>
        </r>
      </text>
    </comment>
    <comment ref="C6" authorId="2">
      <text>
        <r>
          <rPr>
            <sz val="14"/>
            <rFont val="Tahoma"/>
            <family val="2"/>
          </rPr>
          <t xml:space="preserve">Ingestion of plastic, rubber, fishing line and hooks, tar, string, Styrofoam, epoxy, and aluminum has been documented in Kemp’s ridley turtles (Shaver, 1991, pers. comm.; Werner, 1994).  Digestive tract impaction or toxic absorption are the two major risks to sea turtles (Balazs, 1985; Lutz, pers. comm.).  Carr (1987) noted that areas of concentration for pelagic phase young sea turtles are convergence zones, which increase the likelihood of ingestion of persistent debris concentrated in these areas as well. But these impacts have not been quantified.  
There is definitely concern for this stage, but as stated earlier, no quantified data.  
</t>
        </r>
        <r>
          <rPr>
            <b/>
            <sz val="14"/>
            <rFont val="Tahoma"/>
            <family val="2"/>
          </rPr>
          <t>Order Magnitude:  Unknown and Sublethal</t>
        </r>
        <r>
          <rPr>
            <sz val="14"/>
            <rFont val="Tahoma"/>
            <family val="2"/>
          </rPr>
          <t xml:space="preserve">
</t>
        </r>
      </text>
    </comment>
    <comment ref="H1" authorId="1">
      <text>
        <r>
          <rPr>
            <sz val="8"/>
            <rFont val="Tahoma"/>
            <family val="0"/>
          </rPr>
          <t xml:space="preserve">check to see steve's comment on low frequency.
</t>
        </r>
      </text>
    </comment>
    <comment ref="D7" authorId="2">
      <text>
        <r>
          <rPr>
            <sz val="12"/>
            <rFont val="Tahoma"/>
            <family val="2"/>
          </rPr>
          <t xml:space="preserve">Not likely to occur for adults in the  oceanic zone.
</t>
        </r>
        <r>
          <rPr>
            <b/>
            <sz val="12"/>
            <rFont val="Tahoma"/>
            <family val="2"/>
          </rPr>
          <t>Order Magnitude: 0</t>
        </r>
      </text>
    </comment>
    <comment ref="D5" authorId="2">
      <text>
        <r>
          <rPr>
            <sz val="12"/>
            <rFont val="Tahoma"/>
            <family val="2"/>
          </rPr>
          <t xml:space="preserve">From 1994 - 2003, 67 Kemp's ridley strandings reported as being entangled in debris.  Life stage breakdown was: 0 hatchlings (&lt;10 cm), 62 juveniles (10-59.9 cm), and 5 adults (&gt;60 cm) (source SEFSC STSSN).
Mexico has no record of entanglements.
</t>
        </r>
        <r>
          <rPr>
            <b/>
            <sz val="12"/>
            <rFont val="Tahoma"/>
            <family val="2"/>
          </rPr>
          <t>Order Magnitude: Unknown and Sublethal</t>
        </r>
        <r>
          <rPr>
            <sz val="8"/>
            <rFont val="Tahoma"/>
            <family val="0"/>
          </rPr>
          <t xml:space="preserve">
</t>
        </r>
      </text>
    </comment>
    <comment ref="H9" authorId="2">
      <text>
        <r>
          <rPr>
            <sz val="12"/>
            <rFont val="Tahoma"/>
            <family val="2"/>
          </rPr>
          <t xml:space="preserve">Underwater noise levels were measured in nearshore habitats in NY. Noise intensity  within the range of sea turtle hearing was very high during periods of high human activity and decreased with human activity (Samuel et al 2003).
Military activities include low-frequency sonar.  The the U.S. Department of the Navy’s Surveillance Towed Array Sensor System Low-Frequency Action (SURTASS LFA) sonar is one example, and is carried out globally.  Surface shipping is the most widespread source of anthropogenic, low frequency (0 to 1,000 Hz) noise in the oceans (Simmonds and Hutchinson 1996). The Navy estimated that the 60,000 vessels of the world’s merchant fleet annually emit low frequency sound into the world’s oceans for the equivalent of 21.9 million days, assuming that 80 percent of the merchant ships at sea at any one time (U.S. Navy 2001). The radiated noise spectrum of merchant ships ranges from 20 to 500 Hz and peaks at approximately 60 Hz. Ross (1976) has estimated that between 1950 and 1975 shipping had caused a rise in ambient ocean noise levels of 10 dB. He predicted that this would increase by another 5 dB by the beginning of the 21st century. NRC (1997) estimated that the background ocean noise level at 100 Hz has been increasing by about 1.5 dB per decade since the advent of propeller-driven ships. 
</t>
        </r>
        <r>
          <rPr>
            <b/>
            <sz val="12"/>
            <rFont val="Tahoma"/>
            <family val="2"/>
          </rPr>
          <t>Order Magnitude: Sublethal</t>
        </r>
      </text>
    </comment>
    <comment ref="H6" authorId="2">
      <text>
        <r>
          <rPr>
            <sz val="12"/>
            <rFont val="Tahoma"/>
            <family val="2"/>
          </rPr>
          <t xml:space="preserve">Underwater noise levels were measured in nearshore habitats in NY. Noise intensity  within the range of sea turtle hearing was very high during periods of high human activity and decreased with human activity (Samuel et al 2003).
Military activities include low-frequency sonar.  The the U.S. Department of the Navy’s Surveillance Towed Array Sensor System Low-Frequency Action (SURTASS LFA) sonar is one example, and is carried out globally.  Surface shipping is the most widespread source of anthropogenic, low frequency (0 to 1,000 Hz) noise in the oceans (Simmonds and Hutchinson 1996). The Navy estimated that the 60,000 vessels of the world’s merchant fleet annually emit low frequency sound into the world’s oceans for the equivalent of 21.9 million days, assuming that 80 percent of the merchant ships at sea at any one time (U.S. Navy 2001). The radiated noise spectrum of merchant ships ranges from 20 to 500 Hz and peaks at approximately 60 Hz. Ross (1976) has estimated that between 1950 and 1975 shipping had caused a rise in ambient ocean noise levels of 10 dB. He predicted that this would increase by another 5 dB by the beginning of the 21st century. NRC (1997) estimated that the background ocean noise level at 100 Hz has been increasing by about 1.5 dB per decade since the advent of propeller-driven ships. 
</t>
        </r>
        <r>
          <rPr>
            <b/>
            <sz val="12"/>
            <rFont val="Tahoma"/>
            <family val="2"/>
          </rPr>
          <t>Order Magntidue: Sublethal</t>
        </r>
      </text>
    </comment>
    <comment ref="I8" authorId="2">
      <text>
        <r>
          <rPr>
            <sz val="14"/>
            <rFont val="Tahoma"/>
            <family val="2"/>
          </rPr>
          <t xml:space="preserve">Kemp’s ridleys live in areas where much of this material is deposited and sequestered.  Preliminary studies have documented mercury and other heavy metals in the blood (Orvik,1997)  and scutes (Presti, 1999) of the Kemp’s ridley.  Persistent organochlorines have been documented in ridley tissues (Rybitski et al., 1995; Keller, 1995; Keller et al., 2004).  Unfortunately, there are no specific studies that provide direct and quantifiable impacts on sea turtles (Pugh and Becker, 2001)
Toxins from various sources may bioaccumulate in long-lived carnivores.  Very commonly observed in marine species. This would reduce fitness. No data on bioaccumulation in turtles. (Pugh and Becker, 2001)
</t>
        </r>
        <r>
          <rPr>
            <b/>
            <sz val="14"/>
            <rFont val="Tahoma"/>
            <family val="2"/>
          </rPr>
          <t>Order Magnitude: Sublethal</t>
        </r>
        <r>
          <rPr>
            <sz val="14"/>
            <rFont val="Tahoma"/>
            <family val="2"/>
          </rPr>
          <t xml:space="preserve">
</t>
        </r>
        <r>
          <rPr>
            <sz val="11"/>
            <rFont val="Tahoma"/>
            <family val="2"/>
          </rPr>
          <t xml:space="preserve">
</t>
        </r>
      </text>
    </comment>
    <comment ref="I6" authorId="2">
      <text>
        <r>
          <rPr>
            <sz val="14"/>
            <rFont val="Tahoma"/>
            <family val="2"/>
          </rPr>
          <t xml:space="preserve">Kemp’s ridleys live in areas where much of this material is deposited and sequestered.  Preliminary studies have documented mercury and other heavy metals in the blood (Orvik,1997)  and scutes (Presti, 1999) of the Kemp’s ridley.  Persistent organochlorines have been documented in ridley tissues (Rybitski et al., 1995; Keller, 1995; Keller et al., 2004).  Unfortunately, there are no specific studies that provide direct and quantifiable impacts on sea turtles (Pugh and Becker, 2001)
Toxins from various sources may bioaccumulate in long-lived carnivores.  Very commonly observed in marine species. This would reduce fitness. No data on bioaccumulation in turtles. (Pugh and Becker, 2001)
</t>
        </r>
        <r>
          <rPr>
            <b/>
            <sz val="14"/>
            <rFont val="Tahoma"/>
            <family val="2"/>
          </rPr>
          <t>Order Magnitude: Sublethal</t>
        </r>
        <r>
          <rPr>
            <sz val="14"/>
            <rFont val="Tahoma"/>
            <family val="2"/>
          </rPr>
          <t xml:space="preserve">
</t>
        </r>
        <r>
          <rPr>
            <sz val="11"/>
            <rFont val="Tahoma"/>
            <family val="2"/>
          </rPr>
          <t xml:space="preserve">
</t>
        </r>
      </text>
    </comment>
    <comment ref="I5" authorId="2">
      <text>
        <r>
          <rPr>
            <sz val="14"/>
            <rFont val="Tahoma"/>
            <family val="2"/>
          </rPr>
          <t xml:space="preserve">Kemp’s ridleys live in areas where much of this material is deposited and sequestered.  Preliminary studies have documented mercury and other heavy metals in the blood (Orvik,1997)  and scutes (Presti, 1999) of the Kemp’s ridley.  Persistent organochlorines have been documented in ridley tissues (Rybitski et al., 1995; Keller, 1995; Keller et al., 2004).  Unfortunately, there are no specific studies that provide direct and quantifiable impacts on sea turtles (Pugh and Becker, 2001)
Toxins from various sources may bioaccumulate in long-lived carnivores.  Very commonly observed in marine species. This would reduce fitness. No data on bioaccumulation in turtles. (Pugh and Becker, 2001)
</t>
        </r>
        <r>
          <rPr>
            <b/>
            <sz val="14"/>
            <rFont val="Tahoma"/>
            <family val="2"/>
          </rPr>
          <t>Order Magnitude: Sublethal</t>
        </r>
        <r>
          <rPr>
            <sz val="11"/>
            <rFont val="Tahoma"/>
            <family val="2"/>
          </rPr>
          <t xml:space="preserve">
</t>
        </r>
      </text>
    </comment>
    <comment ref="I4" authorId="2">
      <text>
        <r>
          <rPr>
            <sz val="14"/>
            <rFont val="Tahoma"/>
            <family val="2"/>
          </rPr>
          <t xml:space="preserve">McKenzie, C., B.J. Godley, R.W. Furness and D.E. Wells.  1999.  Concentrations and patterns of organochlorine contaminants in marine turtles from Mediterranean and Atlantic waters.  Marin Env. Res. 47:117-135.
Bishop, C.A., Brookes, R.J., Carey, J.H., Ming, P., Norstrom, R.J., and D.R.S. Lean.  1991.  The case for a cause-effect linkage between environmental contamination and development in eggs of the common snapping turtle (Chelydra serpentine) from Ontario, Canada.  Journal of Toxicology and Environmental Health. 33:521-547
</t>
        </r>
        <r>
          <rPr>
            <b/>
            <sz val="14"/>
            <rFont val="Tahoma"/>
            <family val="2"/>
          </rPr>
          <t>Order Magnitude: Sublethal</t>
        </r>
        <r>
          <rPr>
            <sz val="12"/>
            <rFont val="Tahoma"/>
            <family val="2"/>
          </rPr>
          <t xml:space="preserve">
</t>
        </r>
      </text>
    </comment>
    <comment ref="I3" authorId="2">
      <text>
        <r>
          <rPr>
            <sz val="14"/>
            <rFont val="Tahoma"/>
            <family val="2"/>
          </rPr>
          <t>McKenzie, C., B.J. Godley, R.W. Furness and D.E. Wells.  1999.  Concentrations and patterns of organochlorine contaminants in marine turtles from Mediterranean and Atlantic waters.  Marin Env. Res. 47:117-135.
Bishop, C.A., Brookes, R.J., Carey, J.H., Ming, P., Norstrom, R.J., and D.R.S. Lean.  1991.  The case for a cause-effect linkage between environmental contamination and development in eggs of the common snapping turtle (Chelydra serpentine) from Ontario, Canada.  Journal of Toxicology and Environmental Health. 33:521-547</t>
        </r>
        <r>
          <rPr>
            <sz val="12"/>
            <rFont val="Tahoma"/>
            <family val="2"/>
          </rPr>
          <t xml:space="preserve">
</t>
        </r>
        <r>
          <rPr>
            <b/>
            <sz val="12"/>
            <rFont val="Tahoma"/>
            <family val="2"/>
          </rPr>
          <t>Order Magnitude: Sublethal</t>
        </r>
        <r>
          <rPr>
            <sz val="11"/>
            <rFont val="Tahoma"/>
            <family val="2"/>
          </rPr>
          <t xml:space="preserve">
</t>
        </r>
      </text>
    </comment>
    <comment ref="C9" authorId="0">
      <text>
        <r>
          <rPr>
            <sz val="14"/>
            <rFont val="Tahoma"/>
            <family val="2"/>
          </rPr>
          <t xml:space="preserve">From March 2001 through August 2008, 475 Kemp's ridleys were recorded stranded along the coast of Tamaulipas (Gladys Porter Zoo 2008 Final Report to NMFS in partial fulfillment of service order # DG133F04SE4362: A sea turtle stranding network a part of the Mexico/United States of America population restoration project for the Kemp’s ridley sea turtle).  The majority of these strandings were adults (&gt;95%).  The number of Kemp's strandings in Mexico attributed to debris ingestion is unknown due to condition of the carcasses.  
</t>
        </r>
        <r>
          <rPr>
            <b/>
            <sz val="14"/>
            <rFont val="Tahoma"/>
            <family val="2"/>
          </rPr>
          <t>Four</t>
        </r>
        <r>
          <rPr>
            <sz val="14"/>
            <rFont val="Tahoma"/>
            <family val="2"/>
          </rPr>
          <t xml:space="preserve"> of 10 (40%) adult Kemp’s ridley turtles located stranded dead in Texas from 1983-1989 and investigated for gut contents contained ingested marine debris (Shaver, 1991).  Marine debris ingestion could lower fitness or kill neritic adult Kemp’s ridley turtles, but these impacts have not been quantified.
</t>
        </r>
        <r>
          <rPr>
            <b/>
            <sz val="14"/>
            <rFont val="Tahoma"/>
            <family val="2"/>
          </rPr>
          <t xml:space="preserve">Order Magnitude:  1-10 </t>
        </r>
        <r>
          <rPr>
            <sz val="14"/>
            <rFont val="Tahoma"/>
            <family val="2"/>
          </rPr>
          <t>(The Team believes that for this size the amount of debris ingested is very small and likely not to lead to mortality in most cases. We also believe there may be some indirect effects, although unquantified. Order of Magnitude does not represent the indirect effects that may occur.)</t>
        </r>
      </text>
    </comment>
    <comment ref="C8" authorId="0">
      <text>
        <r>
          <rPr>
            <sz val="14"/>
            <rFont val="Tahoma"/>
            <family val="2"/>
          </rPr>
          <t xml:space="preserve">From March 2001 through August 2008, 475 Kemp's ridleys were recorded stranded along the coast of Tamaulipas (Gladys Porter Zoo 2008 Final Report to NMFS in partial fulfillment of service order # DG133F04SE4362: A sea turtle stranding network a part of the Mexico/United States of America population restoration project for the Kemp’s ridley sea turtle).  The majority of these strandings were adults (&gt;95%).  The number of Kemp's strandings in Mexico attributed to debris ingestion is unknown due to condition of the carcasses.  
Twenty-two of 91 (24%) wild and head-started juvenile Kemp’s ridley turtles (less than 60 cm carapace length) located stranded dead in Texas from 1983-1989 and investigated for gut contents contained ingested marine debris (Shaver, 1991).  Marine debris was found in 39 of 86 (45%) fecal samples collected from wild and head-started juvenile Kemp’s ridley turtles captured by entanglement netting at Sabine Pass, Texas during the early 1990s (Werner, 1994). Marine debris ingestion lowers fitness and kills juvenile neritic Kemp’s ridley turtles, but these impacts have not been quantified.
</t>
        </r>
        <r>
          <rPr>
            <b/>
            <sz val="14"/>
            <rFont val="Tahoma"/>
            <family val="2"/>
          </rPr>
          <t>Order Magnitude:  11-100</t>
        </r>
        <r>
          <rPr>
            <sz val="14"/>
            <rFont val="Tahoma"/>
            <family val="2"/>
          </rPr>
          <t xml:space="preserve"> (The Team believes there may be some indirect effects, although unquantified. Order of Magnitude does not represent the indirect effects that may occur.)
</t>
        </r>
      </text>
    </comment>
    <comment ref="D8" authorId="1">
      <text>
        <r>
          <rPr>
            <sz val="12"/>
            <rFont val="Tahoma"/>
            <family val="2"/>
          </rPr>
          <t>From 1994 - 2003, 67 Kemp's ridley strandings reported as being entangled in debris.  Life stage breakdown was: 0 hatchlings (&lt;10 cm), 62 juveniles (10-59.9 cm), and 5 adults (&gt;60 cm) (source SEFSC STSSN).
Mexico STSSN has</t>
        </r>
        <r>
          <rPr>
            <b/>
            <sz val="12"/>
            <rFont val="Tahoma"/>
            <family val="2"/>
          </rPr>
          <t xml:space="preserve"> 1</t>
        </r>
        <r>
          <rPr>
            <sz val="12"/>
            <rFont val="Tahoma"/>
            <family val="2"/>
          </rPr>
          <t xml:space="preserve"> entanglement record 2002-2005
Debris loads resulting from Hurricanes will likely increase the degree of entanglement events.
</t>
        </r>
        <r>
          <rPr>
            <b/>
            <sz val="12"/>
            <rFont val="Tahoma"/>
            <family val="2"/>
          </rPr>
          <t>Order Magnitude: Unknown and Sublethal</t>
        </r>
        <r>
          <rPr>
            <sz val="12"/>
            <rFont val="Tahoma"/>
            <family val="2"/>
          </rPr>
          <t xml:space="preserve">
</t>
        </r>
      </text>
    </comment>
    <comment ref="D9" authorId="1">
      <text>
        <r>
          <rPr>
            <sz val="12"/>
            <rFont val="Tahoma"/>
            <family val="2"/>
          </rPr>
          <t xml:space="preserve">From 1994 - 2003, 67 Kemp's ridley strandings reported as being entangled in debris.  Life stage breakdown was: 0 hatchlings (&lt;10 cm), 62 juveniles (10-59.9 cm), and 5 adults (&gt;60 cm) (source SEFSC STSSN).
Mexico STSSN data 2002-2004 contain 1 record of a possible entanglement event.
Debris loads resulting from Hurricanes will likely increase the degree of entanglement events.
</t>
        </r>
        <r>
          <rPr>
            <b/>
            <sz val="12"/>
            <rFont val="Tahoma"/>
            <family val="2"/>
          </rPr>
          <t>Order Magnitude: Unknown and Sublethal</t>
        </r>
        <r>
          <rPr>
            <sz val="12"/>
            <rFont val="Tahoma"/>
            <family val="2"/>
          </rPr>
          <t xml:space="preserve">
</t>
        </r>
      </text>
    </comment>
    <comment ref="G4" authorId="3">
      <text>
        <r>
          <rPr>
            <sz val="12"/>
            <rFont val="Tahoma"/>
            <family val="2"/>
          </rPr>
          <t xml:space="preserve">Issue in Texas, not currently in Mexico, potentially in future with proposed developments.  This is an increasing threat with development.
Hatchling disoriented by vehicle lights during nighttime releases (Pers. Comm. Shaver).  Mortality can occur but data are insufficient on level of mortality.  
</t>
        </r>
        <r>
          <rPr>
            <b/>
            <sz val="12"/>
            <rFont val="Tahoma"/>
            <family val="2"/>
          </rPr>
          <t>Order Magnitude: Unknown and Sublethal</t>
        </r>
      </text>
    </comment>
    <comment ref="C2"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3"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4"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2"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3"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4"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2"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3"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4"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5"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6"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8"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9"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2"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3"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5"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6"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8"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9"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2"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3"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4"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5"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I2"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L1" authorId="5">
      <text>
        <r>
          <rPr>
            <sz val="12"/>
            <rFont val="Arial"/>
            <family val="2"/>
          </rPr>
          <t>Estimated annual mortality for each life stage/ecosystem summed for all threats within this threats category and adjusted for RRV for each life stage (does not include sub-lethal effects).</t>
        </r>
      </text>
    </comment>
    <comment ref="A11" authorId="5">
      <text>
        <r>
          <rPr>
            <sz val="12"/>
            <rFont val="Arial"/>
            <family val="2"/>
          </rPr>
          <t>Estimated annual mortality for each life stage/ecosystem summed for all threats within this threats category and adjusted for RRV for each life stage (does not include sub-lethal effects).</t>
        </r>
      </text>
    </comment>
  </commentList>
</comments>
</file>

<file path=xl/comments9.xml><?xml version="1.0" encoding="utf-8"?>
<comments xmlns="http://schemas.openxmlformats.org/spreadsheetml/2006/main">
  <authors>
    <author>ES CC</author>
    <author>prall</author>
    <author>TConant</author>
    <author>NCTC</author>
    <author> </author>
    <author> Alan B Bolten</author>
  </authors>
  <commentList>
    <comment ref="E2" authorId="0">
      <text>
        <r>
          <rPr>
            <sz val="12"/>
            <rFont val="Tahoma"/>
            <family val="2"/>
          </rPr>
          <t xml:space="preserve">No lethal effects known.
</t>
        </r>
        <r>
          <rPr>
            <b/>
            <sz val="12"/>
            <rFont val="Tahoma"/>
            <family val="2"/>
          </rPr>
          <t>Order Magnitude:0</t>
        </r>
        <r>
          <rPr>
            <sz val="12"/>
            <rFont val="Tahoma"/>
            <family val="2"/>
          </rPr>
          <t xml:space="preserve">
</t>
        </r>
      </text>
    </comment>
    <comment ref="D8" authorId="1">
      <text>
        <r>
          <rPr>
            <sz val="14"/>
            <rFont val="Tahoma"/>
            <family val="2"/>
          </rPr>
          <t xml:space="preserve">In-water surveys of the southwest coast of Florida, Ten Thousand Islands, have captured over a thousand juvenile ridleys and have not recorded any fibropapilloma (Dave Owens, College of Charleston pers.comm.).  Florida Bay in-water have documented approximately 20 Kemp's most of which were juvenile, however fibropapilloma was not documented (Barbara Schroeder, NMFS, pers comm).
</t>
        </r>
        <r>
          <rPr>
            <b/>
            <sz val="14"/>
            <rFont val="Tahoma"/>
            <family val="2"/>
          </rPr>
          <t>Order Magnitude: Sublethal</t>
        </r>
      </text>
    </comment>
    <comment ref="C5" authorId="0">
      <text>
        <r>
          <rPr>
            <sz val="14"/>
            <rFont val="Tahoma"/>
            <family val="2"/>
          </rPr>
          <t xml:space="preserve">Evidence of shark bites on turtles in NMFS STSSN unpublished data.
</t>
        </r>
        <r>
          <rPr>
            <b/>
            <sz val="14"/>
            <rFont val="Tahoma"/>
            <family val="2"/>
          </rPr>
          <t>Order Magnitude: Unknown and Sublethal</t>
        </r>
        <r>
          <rPr>
            <sz val="8"/>
            <rFont val="Tahoma"/>
            <family val="0"/>
          </rPr>
          <t xml:space="preserve">
</t>
        </r>
      </text>
    </comment>
    <comment ref="C6" authorId="0">
      <text>
        <r>
          <rPr>
            <sz val="14"/>
            <rFont val="Tahoma"/>
            <family val="2"/>
          </rPr>
          <t xml:space="preserve">Evidence of shark bites on  turtles in NMFS STSSN data.
</t>
        </r>
        <r>
          <rPr>
            <b/>
            <sz val="14"/>
            <rFont val="Tahoma"/>
            <family val="2"/>
          </rPr>
          <t>Order Magnitude: Unknown and Sublethal</t>
        </r>
        <r>
          <rPr>
            <sz val="8"/>
            <rFont val="Tahoma"/>
            <family val="0"/>
          </rPr>
          <t xml:space="preserve">
</t>
        </r>
      </text>
    </comment>
    <comment ref="C8" authorId="0">
      <text>
        <r>
          <rPr>
            <sz val="12"/>
            <rFont val="Tahoma"/>
            <family val="2"/>
          </rPr>
          <t xml:space="preserve">Evidence of shark bites on turtles in NMFS STSSN data.
</t>
        </r>
        <r>
          <rPr>
            <b/>
            <sz val="12"/>
            <rFont val="Tahoma"/>
            <family val="2"/>
          </rPr>
          <t>Order Magnitude: Unknown and Sublethal</t>
        </r>
        <r>
          <rPr>
            <sz val="8"/>
            <rFont val="Tahoma"/>
            <family val="0"/>
          </rPr>
          <t xml:space="preserve">
</t>
        </r>
      </text>
    </comment>
    <comment ref="C9" authorId="0">
      <text>
        <r>
          <rPr>
            <sz val="14"/>
            <rFont val="Tahoma"/>
            <family val="2"/>
          </rPr>
          <t xml:space="preserve">Evidence of shark bites on turtles in NMFS STSSN data.
</t>
        </r>
        <r>
          <rPr>
            <b/>
            <sz val="14"/>
            <rFont val="Tahoma"/>
            <family val="2"/>
          </rPr>
          <t>Order Magnitude: Unknown and Sublethal</t>
        </r>
        <r>
          <rPr>
            <sz val="8"/>
            <rFont val="Tahoma"/>
            <family val="0"/>
          </rPr>
          <t xml:space="preserve">
</t>
        </r>
      </text>
    </comment>
    <comment ref="D9" authorId="1">
      <text>
        <r>
          <rPr>
            <sz val="14"/>
            <rFont val="Tahoma"/>
            <family val="2"/>
          </rPr>
          <t xml:space="preserve">In-water surveys of the southwest coast of Florida, Ten Thousand Islands, have captured over a thousand juvenile ridleys and have not recorded any fibropapilloma (Dave Owens, College of Charleston pers.comm.).  Florida Bay in-water have documented approximately 20 Kemp's most of which were juvenile, however fibropapilloma was not documented (Barbara Schroeder, NMFS, pers comm).
31 nesting females recorded with fibropapilloma from 1985-2002 (Gladys Porter Zoo).
</t>
        </r>
        <r>
          <rPr>
            <b/>
            <sz val="14"/>
            <rFont val="Tahoma"/>
            <family val="2"/>
          </rPr>
          <t>Order Magnitude: Sublethal</t>
        </r>
      </text>
    </comment>
    <comment ref="C4" authorId="2">
      <text>
        <r>
          <rPr>
            <sz val="14"/>
            <rFont val="Tahoma"/>
            <family val="2"/>
          </rPr>
          <t xml:space="preserve">Mast 1985 observes that in dead hatchlings of translocated nests, fly larvae Sarcophagidae or Calliphoridae were present.  Covering the nests has alleviated this infestation, however as more nests are left in situ, this threat will increase.
Ocypode prey on hatchlings once they've left the nest.  
Gulls, racoons, coyotes, badgers,possums, and skunks, crabs,  birds, prey on hatchlings on beach.  
</t>
        </r>
        <r>
          <rPr>
            <b/>
            <sz val="14"/>
            <rFont val="Tahoma"/>
            <family val="2"/>
          </rPr>
          <t>Order of Magnitude:</t>
        </r>
        <r>
          <rPr>
            <sz val="14"/>
            <rFont val="Tahoma"/>
            <family val="2"/>
          </rPr>
          <t xml:space="preserve">  </t>
        </r>
        <r>
          <rPr>
            <b/>
            <sz val="14"/>
            <rFont val="Tahoma"/>
            <family val="2"/>
          </rPr>
          <t xml:space="preserve">1,001 - 10,000 or 10,001 -100,000 within next 10 years. </t>
        </r>
        <r>
          <rPr>
            <sz val="14"/>
            <rFont val="Tahoma"/>
            <family val="2"/>
          </rPr>
          <t xml:space="preserve">(The Team felt this is an increasing threat with increase in nests, and emergences.)  </t>
        </r>
      </text>
    </comment>
    <comment ref="C3" authorId="2">
      <text>
        <r>
          <rPr>
            <sz val="14"/>
            <rFont val="Tahoma"/>
            <family val="2"/>
          </rPr>
          <t xml:space="preserve">From 1978-2002, </t>
        </r>
        <r>
          <rPr>
            <b/>
            <sz val="14"/>
            <rFont val="Tahoma"/>
            <family val="2"/>
          </rPr>
          <t>886</t>
        </r>
        <r>
          <rPr>
            <sz val="14"/>
            <rFont val="Tahoma"/>
            <family val="2"/>
          </rPr>
          <t xml:space="preserve"> nests taken by predation (unpubl report Gladys Porter Zoo) 
Mast and Carr (1985) observed fly larvae Sarcophagidae or Calliphoridae in dead hatchlings from translocated nests.
Fire ant investation has been documented in nests from Texas (Shaver 1998a).
Racoons, coyotes, skunks, coatamundi, and badgers predate nests at Rancho Nuevo.  Predator loads are elevated on the beach largely due to  deforestation.
</t>
        </r>
        <r>
          <rPr>
            <b/>
            <sz val="14"/>
            <rFont val="Tahoma"/>
            <family val="2"/>
          </rPr>
          <t xml:space="preserve">Order Magnitude:  10,001-100,000 </t>
        </r>
        <r>
          <rPr>
            <sz val="14"/>
            <rFont val="Tahoma"/>
            <family val="2"/>
          </rPr>
          <t xml:space="preserve">(The Team felt that the level will likely increase within the next 10 years.  Factors such as predator saturation will limit the magnitude of the threat.)
</t>
        </r>
        <r>
          <rPr>
            <sz val="11"/>
            <rFont val="Tahoma"/>
            <family val="2"/>
          </rPr>
          <t xml:space="preserve">
</t>
        </r>
      </text>
    </comment>
    <comment ref="E3" authorId="0">
      <text>
        <r>
          <rPr>
            <sz val="12"/>
            <rFont val="Tahoma"/>
            <family val="2"/>
          </rPr>
          <t xml:space="preserve">Dogs and pigs are known to be a problem in Mexico.  In Texas, dogs may represent a threat.  
</t>
        </r>
        <r>
          <rPr>
            <b/>
            <sz val="12"/>
            <rFont val="Tahoma"/>
            <family val="2"/>
          </rPr>
          <t>Order Magnitude: 101 - 1,000</t>
        </r>
        <r>
          <rPr>
            <sz val="8"/>
            <rFont val="Tahoma"/>
            <family val="0"/>
          </rPr>
          <t xml:space="preserve">
</t>
        </r>
      </text>
    </comment>
    <comment ref="F3" authorId="3">
      <text>
        <r>
          <rPr>
            <sz val="14"/>
            <rFont val="Tahoma"/>
            <family val="2"/>
          </rPr>
          <t xml:space="preserve">Infestation by fire ants in situ at PAIS in 1980 resulted in 2% emergence (Shaver 1998).  South Padre Island occurrence in 2004 (Shaver, pers comm).
Occasional fire ants infestation in Mexico (Pers. Comm Pena).
The imported fire ant is a predator of Kemp’s ridley eggs in the USA, but insufficient data are available to quantify the magnitude of mortality.  Fire ants infested a nest incubated in situ at PAIS during 1980 and likely contributed to the low 2% emergence success; infested a newly detected nest on Mustang Island in 1997 that was rescued before mortality occurred; and, have attempted to enter the incubation facility at PAIS during egg incubation (Shaver, 1998a, pers. comm.).  Another incidence in 2004. 
Feral hogs/hybrids cannines are likely a problem.
</t>
        </r>
        <r>
          <rPr>
            <b/>
            <sz val="14"/>
            <rFont val="Tahoma"/>
            <family val="2"/>
          </rPr>
          <t>Order Magnitude:</t>
        </r>
        <r>
          <rPr>
            <sz val="14"/>
            <rFont val="Tahoma"/>
            <family val="2"/>
          </rPr>
          <t xml:space="preserve">  </t>
        </r>
        <r>
          <rPr>
            <b/>
            <sz val="14"/>
            <rFont val="Tahoma"/>
            <family val="2"/>
          </rPr>
          <t>101-1,000</t>
        </r>
        <r>
          <rPr>
            <sz val="10"/>
            <rFont val="Tahoma"/>
            <family val="0"/>
          </rPr>
          <t xml:space="preserve">
</t>
        </r>
      </text>
    </comment>
    <comment ref="F4" authorId="3">
      <text>
        <r>
          <rPr>
            <sz val="14"/>
            <rFont val="Tahoma"/>
            <family val="2"/>
          </rPr>
          <t xml:space="preserve">Insufficient data are available to quantify fire ant predation.  Fire ants attempt to enter incubation facility at PAIS (Pers. Comm Shaver).  The imported fire ant is a predator of emerging Kemp’s ridley hatchlings in the USA, but insufficient data are available to quantify the magnitude of mortality.  Fire ants have attempted to enter the incubation facility at PAIS during hatchling emergence (Shaver, pers. comm.). 
Occasional predation by fire ants in Mexico (Pers. Comm Pena).  
Feral hogs, feral hybrids cannines may be a problem. 
</t>
        </r>
        <r>
          <rPr>
            <b/>
            <sz val="14"/>
            <rFont val="Tahoma"/>
            <family val="2"/>
          </rPr>
          <t>Order Magnitude:  101-1,000</t>
        </r>
        <r>
          <rPr>
            <sz val="14"/>
            <rFont val="Tahoma"/>
            <family val="2"/>
          </rPr>
          <t xml:space="preserve">
</t>
        </r>
      </text>
    </comment>
    <comment ref="D3" authorId="0">
      <text>
        <r>
          <rPr>
            <sz val="14"/>
            <rFont val="Tahoma"/>
            <family val="2"/>
          </rPr>
          <t>From 1978 through 2003, the percent of pink eggs visually recorded (not diagnostic), ranged from</t>
        </r>
        <r>
          <rPr>
            <b/>
            <sz val="14"/>
            <rFont val="Tahoma"/>
            <family val="2"/>
          </rPr>
          <t xml:space="preserve"> 0 to 29.6%</t>
        </r>
        <r>
          <rPr>
            <sz val="14"/>
            <rFont val="Tahoma"/>
            <family val="2"/>
          </rPr>
          <t xml:space="preserve">.  Of the 26 years, 16 years reported no pink eggs.  It is unknown whether these eggs were either infertile or fertile eggs with an early embryo mortality (Gladys Porter Zoo unpublished data).
Unknown whether the pathogen is the cause or result of some other factor.
</t>
        </r>
        <r>
          <rPr>
            <b/>
            <sz val="14"/>
            <rFont val="Tahoma"/>
            <family val="2"/>
          </rPr>
          <t>Order Magnitude: Unknown and Sublethal</t>
        </r>
      </text>
    </comment>
    <comment ref="E4" authorId="0">
      <text>
        <r>
          <rPr>
            <sz val="12"/>
            <rFont val="Tahoma"/>
            <family val="2"/>
          </rPr>
          <t xml:space="preserve">Dogs, Cattle, Horses, and pigs are known to be a problem in Mexico 
</t>
        </r>
        <r>
          <rPr>
            <b/>
            <sz val="12"/>
            <rFont val="Tahoma"/>
            <family val="2"/>
          </rPr>
          <t>Order Magnitude: Unknown and Sublethal</t>
        </r>
        <r>
          <rPr>
            <sz val="8"/>
            <rFont val="Tahoma"/>
            <family val="0"/>
          </rPr>
          <t xml:space="preserve">
</t>
        </r>
      </text>
    </comment>
    <comment ref="G3" authorId="3">
      <text>
        <r>
          <rPr>
            <sz val="14"/>
            <rFont val="Tahoma"/>
            <family val="2"/>
          </rPr>
          <t xml:space="preserve">Data are unknown for Kemp's ridleys.  The indirect effect is a change in sex ratio (from shading) and mortality from reduced reproductive output based on observations from loggerhead nesting sites in Florida.
Marcus, S.J., and C.G. Maley. 1987. Comparison of sand temperatures between a shade and unshaded turtle nesting beach in south Florida. (abstract) Seventh Annual Workshop on Sea Turtle Biology and Conservation, February 1987, Wekiva Springs State Park, Florida.
National Marine Fisheries Service and U.S. Fish and Wildlife Service. 1991. Recovery Plan for U.S. Population of Loggerhead Turtle. National Marine Fisheries Service, Washington, D.C. 64 p.
Schmelz, G.W., and R.R. Mezich. 1988. A preliminary investigation of the potential impact of Australian pines on the nesting activities of the loggerhead turtle, p. 63-66. </t>
        </r>
        <r>
          <rPr>
            <i/>
            <sz val="14"/>
            <rFont val="Tahoma"/>
            <family val="2"/>
          </rPr>
          <t xml:space="preserve">In </t>
        </r>
        <r>
          <rPr>
            <sz val="14"/>
            <rFont val="Tahoma"/>
            <family val="2"/>
          </rPr>
          <t>B.A. Schroeder (comp.), Proceedings of the Eighth Annual Conference on Sea</t>
        </r>
        <r>
          <rPr>
            <i/>
            <sz val="14"/>
            <rFont val="Tahoma"/>
            <family val="2"/>
          </rPr>
          <t xml:space="preserve"> </t>
        </r>
        <r>
          <rPr>
            <sz val="14"/>
            <rFont val="Tahoma"/>
            <family val="2"/>
          </rPr>
          <t xml:space="preserve">Turtle Conservation and Biology. NOAA Tech. Memo. NMFS-SEFC-214.
Vitex root invasion in nests may affect egg viability.  Known for loggerheads.
Question on whether or not Australian pine would grow well, they use this as a wind fence, but doesn't grow well along the lower beach face, only in the upper reaches where nests are less abundant.  The Australian Pine creats a change in the shade regime, beach stability, may increase erosion.  It is a problem in other areas, and may become a problem within 10 years in MX but not a problem currently.  Common plant in Tamaulipas.
</t>
        </r>
        <r>
          <rPr>
            <b/>
            <sz val="14"/>
            <rFont val="Tahoma"/>
            <family val="2"/>
          </rPr>
          <t>Order Magnitude: Sublethal</t>
        </r>
        <r>
          <rPr>
            <sz val="10"/>
            <rFont val="Tahoma"/>
            <family val="0"/>
          </rPr>
          <t xml:space="preserve">
</t>
        </r>
      </text>
    </comment>
    <comment ref="G2" authorId="0">
      <text>
        <r>
          <rPr>
            <sz val="14"/>
            <rFont val="Tahoma"/>
            <family val="2"/>
          </rPr>
          <t>Evidence of encroachment of Austalian pine (Cas</t>
        </r>
        <r>
          <rPr>
            <i/>
            <sz val="14"/>
            <rFont val="Tahoma"/>
            <family val="2"/>
          </rPr>
          <t>uarina sp.</t>
        </r>
        <r>
          <rPr>
            <sz val="14"/>
            <rFont val="Tahoma"/>
            <family val="2"/>
          </rPr>
          <t xml:space="preserve">) reducing nesting area of olive ridley nesting beaches and nesting activity of loggerheads declining on a Florida beach where </t>
        </r>
        <r>
          <rPr>
            <i/>
            <sz val="14"/>
            <rFont val="Tahoma"/>
            <family val="2"/>
          </rPr>
          <t xml:space="preserve">Casuarina </t>
        </r>
        <r>
          <rPr>
            <sz val="14"/>
            <rFont val="Tahoma"/>
            <family val="2"/>
          </rPr>
          <t xml:space="preserve">
took over native vegetation on the beach berm.
Davis, G.E., and M.C. Whiting. 1977. Loggerhead sea turtle nesting in Everglades National Park, Florida, USA. Herpetologica 33: 18-28.
National Marine Fisheries Service and U.S. Fish and Wildlife Service. 1991. Recovery Plan for U.S. Population of Loggerhead Turtle.  National Marine Fisheries Service, Washington, D.C. 64 p. 
Pandav, B., B.C. choudhury and C.S. Kar. 1997. A status survey of olive ridley sea turtle (</t>
        </r>
        <r>
          <rPr>
            <i/>
            <sz val="14"/>
            <rFont val="Tahoma"/>
            <family val="2"/>
          </rPr>
          <t>Lepidolchelys olivacea</t>
        </r>
        <r>
          <rPr>
            <sz val="14"/>
            <rFont val="Tahoma"/>
            <family val="2"/>
          </rPr>
          <t xml:space="preserve">) and its nesting habitats along the Orissa coast, India; Wildlife Institute of India, Dehra Dun; 48 p.
Beach Vitex is a current problem along the Atlantic coast for loggerheads and could present a problem for Kemp's in the future.
</t>
        </r>
        <r>
          <rPr>
            <b/>
            <sz val="14"/>
            <rFont val="Tahoma"/>
            <family val="2"/>
          </rPr>
          <t>Order Magnitude:</t>
        </r>
        <r>
          <rPr>
            <sz val="14"/>
            <rFont val="Tahoma"/>
            <family val="2"/>
          </rPr>
          <t xml:space="preserve"> </t>
        </r>
        <r>
          <rPr>
            <b/>
            <sz val="14"/>
            <rFont val="Tahoma"/>
            <family val="2"/>
          </rPr>
          <t xml:space="preserve">Sublethal </t>
        </r>
        <r>
          <rPr>
            <sz val="10"/>
            <rFont val="Tahoma"/>
            <family val="0"/>
          </rPr>
          <t xml:space="preserve">
</t>
        </r>
      </text>
    </comment>
    <comment ref="H9" authorId="2">
      <text>
        <r>
          <rPr>
            <sz val="14"/>
            <rFont val="Tahoma"/>
            <family val="2"/>
          </rPr>
          <t>There are at least two types of toxic animals in the range of Kemp’s ridleys.  Toxic jellyfish (e.g., Aurelia aurita, Cyanea capillata, Physalia physalis, Chrysaora quinquecirrha, Carukia barnesi and Phyllorhiza punctata; the latter 3 are introduced species) are within the range of Kemp’s ridleys, but I could find no record of any jellyfish species reported in the diet of benthic animals (vs pelagic) of this species (see Ecosystem Alteration section above).
Secondly, red tides occur in the coastal waters inhabited by Kemp’s ridleys. Although the animals may be susceptible through respiratory activity at the surface, it also is likely that Kemp’s may consume prey that has concentrated the toxins, such as shellfish and crabs, and from finfish that have succumbed to the toxins.  Turtle stranding events, both live and dead turtles, have been associated with red tide events. 
NMFS SEFSC unpubl. data (e-mail from L. Belskis, NMFS SEFSC to S. Epperly, NMFS SEFSC.  29 April 2003).  STSSN records indicate that there were 59 Kemp’s ridley strandings “found in apparent association with red tide occurrence” (note code 86) during 1991-2001.  All but 4 turtles were dead.  All but 2 were reported from the Florida Gulf coast; the 2 were from the Florida Atlantic coast.
Foote, J.N., N.L. Park, and J.M. Sprinkle. 1998.  An increase in marine turtle deaths along the west central coast of Florida (1995-1996): is red tide the culprit?  NOAA Technical Memorandum NMFS-SEFSC-415:169-171.  “Symptoms of red tide on marine turtles were observed in live stranded turtles....Necropsy results from 32 of the 96 carcasses [including 26 Kemp’s ridleys] also add evidence of possible red tide involvement...  seventeen of the carcasses, including 12 Kemp’s ridley, ... were classified as fresh dead to moderately decomposed.  These animals appeared robust with no obvious cause of death noted... all[20] Kemp’s ridley, contained fish bones or other fish parts”, which the authors noted usually constitute a small percentage of the dietary component of the ridleys.
From July 24 through October 11, 2005,</t>
        </r>
        <r>
          <rPr>
            <b/>
            <sz val="14"/>
            <rFont val="Tahoma"/>
            <family val="2"/>
          </rPr>
          <t xml:space="preserve"> 42</t>
        </r>
        <r>
          <rPr>
            <sz val="14"/>
            <rFont val="Tahoma"/>
            <family val="2"/>
          </rPr>
          <t xml:space="preserve"> Kemp's ridleys (majority were juvenile) appeared to have stranded due to a red tide event occuring in the Gulf of Mexico waters off Florida (Foley email Oct. 12, 2005).
Data indicate that red tide events are increasing.
</t>
        </r>
        <r>
          <rPr>
            <b/>
            <sz val="14"/>
            <rFont val="Tahoma"/>
            <family val="2"/>
          </rPr>
          <t>Order Magnitude:  Unknown and Sublethal--(</t>
        </r>
        <r>
          <rPr>
            <sz val="14"/>
            <rFont val="Tahoma"/>
            <family val="2"/>
          </rPr>
          <t>The Team recognized this was a problem but was unable to assign a meaningful order of magnitude as a measure of lethal take on a per annum event.)</t>
        </r>
      </text>
    </comment>
    <comment ref="H8" authorId="2">
      <text>
        <r>
          <rPr>
            <sz val="14"/>
            <rFont val="Tahoma"/>
            <family val="2"/>
          </rPr>
          <t>There are at least two types of toxic animals in the range of Kemp’s ridleys.  Toxic jellyfish (e.g., Aurelia aurita, Cyanea capillata, Physalia physalis, Chrysaora quinquecirrha, Carukia barnesi and Phyllorhiza punctata; the latter 3 are introduced species) are within the range of Kemp’s ridleys, but I could find no record of any jellyfish species reported in the diet of benthic animals (vs pelagic) of this species (see Ecosystem Alteration section above).
Secondly, red tides occur in the coastal waters inhabited by Kemp’s ridleys. Although the animals may be susceptible through respiratory activity at the surface, it also is likely that Kemp’s may consume prey that has concentrated the toxins, such as shellfish and crabs, and from finfish that have succumbed to the toxins.  Turtle stranding events, both live and dead turtles, have been associated with red tide events. 
NMFS SEFSC unpubl. data (e-mail from L. Belskis, NMFS SEFSC to S. Epperly, NMFS SEFSC.  29 April 2003).  STSSN records indicate that there were 59 Kemp’s ridley strandings “found in apparent association with red tide occurrence” (note code 86) during 1991-2001.  All but 4 turtles were dead.  All but 2 were reported from the Florida Gulf coast; the 2 were from the Florida Atlantic coast.
Foote, J.N., N.L. Park, and J.M. Sprinkle. 1998.  An increase in marine turtle deaths along the west central coast of Florida (1995-1996): is red tide the culprit?  NOAA Technical Memorandum NMFS-SEFSC-415:169-171.  “Symptoms of red tide on marine turtles were observed in live stranded turtles....Necropsy results from 32 of the 96 carcasses [including 26 Kemp’s ridleys] also add evidence of possible red tide involvement...  seventeen of the carcasses, including 12 Kemp’s ridley, ... were classified as fresh dead to moderately decomposed.  These animals appeared robust with no obvious cause of death noted... all[20] Kemp’s ridley, contained fish bones or other fish parts”, which the authors noted usually constitute a small percentage of the dietary component of the ridleys.
From July 24 through October 11, 2005,</t>
        </r>
        <r>
          <rPr>
            <b/>
            <sz val="14"/>
            <rFont val="Tahoma"/>
            <family val="2"/>
          </rPr>
          <t xml:space="preserve"> 42</t>
        </r>
        <r>
          <rPr>
            <sz val="14"/>
            <rFont val="Tahoma"/>
            <family val="2"/>
          </rPr>
          <t xml:space="preserve"> Kemp's ridleys (majority juveniles) appeared to have stranded due to a red tide event occuring in the Gulf of Mexico waters off Florida (Foley email Oct. 12, 2005).  Data indicate that red tide events are increasing.
</t>
        </r>
        <r>
          <rPr>
            <b/>
            <sz val="14"/>
            <rFont val="Tahoma"/>
            <family val="2"/>
          </rPr>
          <t>Order Magnitude: Unknown and Sublethal</t>
        </r>
      </text>
    </comment>
    <comment ref="C2"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C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2"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4"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5"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6"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D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5"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6"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8"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E9"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2"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5"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6"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8"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F9"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4"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5"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6"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8"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G9"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2"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3"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4"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5"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6"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H7" authorId="4">
      <text>
        <r>
          <rPr>
            <b/>
            <sz val="14"/>
            <rFont val="Tahoma"/>
            <family val="2"/>
          </rPr>
          <t xml:space="preserve"> </t>
        </r>
        <r>
          <rPr>
            <sz val="14"/>
            <rFont val="Tahoma"/>
            <family val="2"/>
          </rPr>
          <t xml:space="preserve">
No evidence of mortality, based on best available information.
</t>
        </r>
        <r>
          <rPr>
            <b/>
            <sz val="14"/>
            <rFont val="Tahoma"/>
            <family val="2"/>
          </rPr>
          <t>Order of Magnitude: 0</t>
        </r>
        <r>
          <rPr>
            <sz val="14"/>
            <rFont val="Tahoma"/>
            <family val="2"/>
          </rPr>
          <t xml:space="preserve">
</t>
        </r>
      </text>
    </comment>
    <comment ref="K1" authorId="5">
      <text>
        <r>
          <rPr>
            <sz val="12"/>
            <rFont val="Arial"/>
            <family val="2"/>
          </rPr>
          <t>Estimated annual mortality for each life stage/ecosystem summed for all threats within this threats category and adjusted for RRV for each life stage (does not include sub-lethal effects).</t>
        </r>
      </text>
    </comment>
    <comment ref="A11" authorId="5">
      <text>
        <r>
          <rPr>
            <sz val="12"/>
            <rFont val="Arial"/>
            <family val="2"/>
          </rPr>
          <t>Estimated annual mortality for each life stage/ecosystem summed for all threats within this threats category and adjusted for RRV for each life stage (does not include sub-lethal effects).</t>
        </r>
      </text>
    </comment>
  </commentList>
</comments>
</file>

<file path=xl/sharedStrings.xml><?xml version="1.0" encoding="utf-8"?>
<sst xmlns="http://schemas.openxmlformats.org/spreadsheetml/2006/main" count="395" uniqueCount="146">
  <si>
    <t>VEGETATION ALTERATION IN COASTAL HABITATS</t>
  </si>
  <si>
    <t>SAND MINING</t>
  </si>
  <si>
    <t>BEACH NOURISH-MENT</t>
  </si>
  <si>
    <t>LOW FRE- QUENCY &lt;1K Hz NOISE POLLUTION</t>
  </si>
  <si>
    <t>TRAWL (TOP/ MID- WATER)</t>
  </si>
  <si>
    <t>POUND NET/TRAP</t>
  </si>
  <si>
    <t>POT/ TRAP</t>
  </si>
  <si>
    <t>GILLNET (DEM- ERSAL)</t>
  </si>
  <si>
    <t>LONGLINE (DEM- ERSAL)</t>
  </si>
  <si>
    <t>DATA SUFFIC- IENCY</t>
  </si>
  <si>
    <t>Construc-tion</t>
  </si>
  <si>
    <t>BEACH VEHIC- ULAR DRIVING</t>
  </si>
  <si>
    <t>RECREA- TIONAL BEACH EQUIP-MENT</t>
  </si>
  <si>
    <t>DOMESTIC ANIMALS</t>
  </si>
  <si>
    <t>PREDATION BY EXOTIC SPECIES</t>
  </si>
  <si>
    <t>TOXIC SPECIES</t>
  </si>
  <si>
    <t>LEGAL HARVEST</t>
  </si>
  <si>
    <t>ILLEGAL HARVEST</t>
  </si>
  <si>
    <t>BOAT STRIKES (PROPELLER)</t>
  </si>
  <si>
    <t>BEACH CLEANING</t>
  </si>
  <si>
    <t>HUMAN PRESENCE</t>
  </si>
  <si>
    <t>BEACH VEHICULAR DRIVING</t>
  </si>
  <si>
    <t>TOXINS</t>
  </si>
  <si>
    <t>LIGHT POLLUTION</t>
  </si>
  <si>
    <t>OIL/FUEL/ TAR/ CHEMICAL</t>
  </si>
  <si>
    <t>MARINE DEBRIS INGESTION</t>
  </si>
  <si>
    <t>LOW FREQUENCY &lt;1K Hz NOISE POLLUTION</t>
  </si>
  <si>
    <r>
      <t xml:space="preserve">Stippled-Sublethal
</t>
    </r>
    <r>
      <rPr>
        <sz val="10"/>
        <rFont val="Arial"/>
        <family val="0"/>
      </rPr>
      <t>Sub-lethal effects occur at this stage and may result in reduced fitness, e.g., through reduced somatic growth rates, hatchling production, quality of nesting and/or foraging habitats</t>
    </r>
  </si>
  <si>
    <r>
      <t xml:space="preserve">Stippled &amp; Gray-Sublethal and Mortality
</t>
    </r>
    <r>
      <rPr>
        <sz val="10"/>
        <rFont val="Arial"/>
        <family val="0"/>
      </rPr>
      <t>Sub-lethal effects occur and mortality has been documented or is likely to occur; however, data are insufficient and an order of magnitude was not assigned</t>
    </r>
  </si>
  <si>
    <r>
      <t xml:space="preserve">Gray-Mortality
</t>
    </r>
    <r>
      <rPr>
        <sz val="10"/>
        <rFont val="Arial"/>
        <family val="0"/>
      </rPr>
      <t>Mortality has been documented or is likely to occur; however, data are insufficient and an order of magnitude was not assigned</t>
    </r>
  </si>
  <si>
    <t>RECREA- TIONAL BEACH EQUIPMENT</t>
  </si>
  <si>
    <t>INDUSTRIAL PLANT INTAKE/ ENTRAIN- MENT</t>
  </si>
  <si>
    <t>TRAWL (TOP/ MIDWATER)</t>
  </si>
  <si>
    <t>HOOK &amp; LINE (COMM- ERCIAL)</t>
  </si>
  <si>
    <t>HOOK &amp; LINE (RECREA- TIONAL)</t>
  </si>
  <si>
    <t>DATA SUFFICIENCY *</t>
  </si>
  <si>
    <t>Mortality data were available for 120 out of 120 cells.</t>
  </si>
  <si>
    <t>Mortality data were available for 63 out of 64 cells.</t>
  </si>
  <si>
    <t>MARINE DEBRIS ENTANGLE-MENT</t>
  </si>
  <si>
    <t>BEACH DEBRIS OBSTRUC-TION</t>
  </si>
  <si>
    <t>HABITAT MODIFI-CATION BY EXOTIC SPECIES</t>
  </si>
  <si>
    <t>Mortality data were available for 30 out of 40 cells.</t>
  </si>
  <si>
    <t>Mortality data were available for 52 out of 56 cells.</t>
  </si>
  <si>
    <t>Mortality data were available for 45 out of 56 cells.</t>
  </si>
  <si>
    <t>Mortality data were available for 40 out of 48 cells.</t>
  </si>
  <si>
    <t>Mortality data were available for 45 out of 48 cells.</t>
  </si>
  <si>
    <t>SPECIFIC THREAT WITHIN A THREAT CATEGORY</t>
  </si>
  <si>
    <t>THREAT CATEGORY</t>
  </si>
  <si>
    <t>CLIMATE CHANGE</t>
  </si>
  <si>
    <t>MILITARY ACTIVITIES</t>
  </si>
  <si>
    <t>COLD STUNNING</t>
  </si>
  <si>
    <t>CONSERV-ATION/ RESEARCH ACTIVITIES</t>
  </si>
  <si>
    <t>TROPHIC CHANGES FROM FISHING</t>
  </si>
  <si>
    <t>TROPHIC CHANGES FROM BENTHIC HABITAT ALTERATION</t>
  </si>
  <si>
    <t>BEACH EROSION (WASH OUTS)</t>
  </si>
  <si>
    <t>DAMS, WATER DIVERSION</t>
  </si>
  <si>
    <t>RUNOFF &amp; HYPOXIA</t>
  </si>
  <si>
    <r>
      <t xml:space="preserve">Stippled-Sublethal
</t>
    </r>
    <r>
      <rPr>
        <sz val="10"/>
        <rFont val="Times New Roman"/>
        <family val="1"/>
      </rPr>
      <t>Sub-lethal effects occur at this stage and may result in reduced fitness, e.g., through reduced somatic growth rates, hatchling production, quality of nesting and/or foraging habitats</t>
    </r>
  </si>
  <si>
    <r>
      <t xml:space="preserve">Stippled &amp; Gray-Sublethal and Mortality
</t>
    </r>
    <r>
      <rPr>
        <sz val="10"/>
        <rFont val="Times New Roman"/>
        <family val="1"/>
      </rPr>
      <t>Sub-lethal effects occur and mortality has been documented or is likely to occur; however, data are insufficient and an order of magnitude was not assigned</t>
    </r>
  </si>
  <si>
    <t xml:space="preserve">BOAT STRIKES </t>
  </si>
  <si>
    <t>NATURAL CATAS-TROPHE</t>
  </si>
  <si>
    <t>PRED-ATION</t>
  </si>
  <si>
    <t>PATH-OGENS &amp; DISEASE</t>
  </si>
  <si>
    <t>BEACH ARMOR-MING</t>
  </si>
  <si>
    <t>OTHER SHORE-LINE STABILIZ-ATIONS</t>
  </si>
  <si>
    <t>VEGE-TATION ALTER-ATION IN COASTAL HABITATS</t>
  </si>
  <si>
    <t>TROPHIC CHANGES FROM BENTHIC HABITAT ALTER-ATION</t>
  </si>
  <si>
    <t>Ecosystem Alterations</t>
  </si>
  <si>
    <t>OIL, GAS, AND LNG EXPLOR-ATION, DEVELOPMENT AND REMOVAL</t>
  </si>
  <si>
    <t>Resource Use - Fisheries Bycatch</t>
  </si>
  <si>
    <t>Value</t>
  </si>
  <si>
    <t>No evidence of mortality, based on best available information</t>
  </si>
  <si>
    <t>Natural catastrophe, Pathogen &amp; disease, Toxic species, Beach erosion, Vegetation alteration in coastal habitats, Beach nourishment, Other shoreline stabilization, Oil/fuel/tar/chemical, Light pollution</t>
  </si>
  <si>
    <t>Sand mining</t>
  </si>
  <si>
    <t>Legal harvest, Beach armoring, Beach debris obstruction</t>
  </si>
  <si>
    <t>Fisheries (dredge, poundnet or trap, haul seine, channel net, purse seine), Beach cleaning, Human presence, Recreational beach equipment, Beach vehicular driving, Conservation/research activities, Domestic animals, Predation by exotic species</t>
  </si>
  <si>
    <t>Fisheries (Pelagic longline, Demersal longline, Drift &amp; sink gillnet, Pot), Illegal harvest, Industrial plant intake/entrainment, Military actiivties, Cold stunning, Dredging, Marine debris ingestion</t>
  </si>
  <si>
    <t>Fisheries (Top &amp; midwater trawl, Demersal gillnet, Hook &amp; line commerical, Hook &amp; line recreational, Boat strikes, Predation</t>
  </si>
  <si>
    <t>Fisheries (Bottom trawls)</t>
  </si>
  <si>
    <t>SUM</t>
  </si>
  <si>
    <t>RRV</t>
  </si>
  <si>
    <t>TOTAL ESTIMATED ADJUSTED ANNUAL MORTALITY
(# OF ADULT FEMALES)</t>
  </si>
  <si>
    <t>BEACH ARMORMING</t>
  </si>
  <si>
    <t>OTHER SHORELINE STABILIZATIONS</t>
  </si>
  <si>
    <t>DREDGING</t>
  </si>
  <si>
    <t>BEACH NOURISHMENT</t>
  </si>
  <si>
    <t>PREDATION</t>
  </si>
  <si>
    <t>PATHOGENS &amp; DISEASE</t>
  </si>
  <si>
    <r>
      <t xml:space="preserve">Gray-Mortality
</t>
    </r>
    <r>
      <rPr>
        <sz val="10"/>
        <rFont val="Times New Roman"/>
        <family val="1"/>
      </rPr>
      <t>Mortality has been documented or is likely to occur; however, data are 
insufficient and an order of magnitude was not assigned</t>
    </r>
  </si>
  <si>
    <r>
      <t xml:space="preserve">No evidence of mortality, based on best available information:
  </t>
    </r>
    <r>
      <rPr>
        <b/>
        <sz val="10"/>
        <rFont val="Times New Roman"/>
        <family val="1"/>
      </rPr>
      <t>0</t>
    </r>
  </si>
  <si>
    <t>Data Sufficiency</t>
  </si>
  <si>
    <t>LOW</t>
  </si>
  <si>
    <t>HIGH</t>
  </si>
  <si>
    <t>THREAT</t>
  </si>
  <si>
    <t xml:space="preserve">Climate change, Habitat modification by invasive species, Trophic changes from fishing, Trophic changes from benthic habitat alteration, Dam &amp; water diversion, Runoff &amp; Hypoxia, Low frequency noise, Toxins </t>
  </si>
  <si>
    <t>OIL, GAS, AND LIQUID NATURAL GAS EXPLORATION, DEVELOPMENT AND REMOVAL</t>
  </si>
  <si>
    <t>Footnote:</t>
  </si>
  <si>
    <t>* The percentage of cells in each threat category for which sufficient data were available to assign a category of mortality based on a Delphi approach</t>
  </si>
  <si>
    <t>TRAWL TEDs (BOTTOM)</t>
  </si>
  <si>
    <t>TRAWL NO TEDs (BOTTOM)</t>
  </si>
  <si>
    <t>DREDGE</t>
  </si>
  <si>
    <t>LONGLINE (PELAGIC)</t>
  </si>
  <si>
    <t>LONGLINE (DEMERSAL)</t>
  </si>
  <si>
    <t>GILLNET (DEMERSAL)</t>
  </si>
  <si>
    <t>GILLNET (SINK &amp; DRIFT)</t>
  </si>
  <si>
    <t>PUOND NET/TRAP</t>
  </si>
  <si>
    <t>POT/TRAP</t>
  </si>
  <si>
    <t>HAUL SEINE</t>
  </si>
  <si>
    <t>CHANNEL NET</t>
  </si>
  <si>
    <t>PURSE SEINE</t>
  </si>
  <si>
    <t>Terrestrial Zone</t>
  </si>
  <si>
    <t>Neritic Zone</t>
  </si>
  <si>
    <t>Oceanic Zone</t>
  </si>
  <si>
    <t>Life Stage</t>
  </si>
  <si>
    <t>Ecosystem</t>
  </si>
  <si>
    <t>Hatchling swim frenzy stage, post-hatchling transitional stage</t>
  </si>
  <si>
    <t>Juvenile stage</t>
  </si>
  <si>
    <t>Adult stage</t>
  </si>
  <si>
    <t>Nesting female</t>
  </si>
  <si>
    <t>Egg</t>
  </si>
  <si>
    <t>Hatchling stage</t>
  </si>
  <si>
    <t>1-10</t>
  </si>
  <si>
    <t>11-100</t>
  </si>
  <si>
    <t>101-1000</t>
  </si>
  <si>
    <t>1001-10,000</t>
  </si>
  <si>
    <t>Resource Use - non-fisheries</t>
  </si>
  <si>
    <t>Species Interacations</t>
  </si>
  <si>
    <t>Construction</t>
  </si>
  <si>
    <t>Ecosystem alterations</t>
  </si>
  <si>
    <t>Pollution</t>
  </si>
  <si>
    <t>Other factors</t>
  </si>
  <si>
    <t>10,001-100,000</t>
  </si>
  <si>
    <t>KEY</t>
  </si>
  <si>
    <t>Estimated Annual Mortality</t>
  </si>
  <si>
    <t>Color code</t>
  </si>
  <si>
    <t>Species Interactions</t>
  </si>
  <si>
    <t>Other Factors</t>
  </si>
  <si>
    <t>Annual mortality for each lifestage/ecosystem for each 
threat category adjusted by relative reproductive equivalents</t>
  </si>
  <si>
    <t>Resource Use-Fisheries Bycatch</t>
  </si>
  <si>
    <t>LIFE STAGE</t>
  </si>
  <si>
    <t>ECOSYSTEM</t>
  </si>
  <si>
    <t>Resource Use</t>
  </si>
  <si>
    <t>Annual mortality for each threat within a threat category summed for all lifestages/ecosystems
 and adjusted for RRV for each lifestage/ecosystem</t>
  </si>
  <si>
    <t>REPRODUCTIVE
 VALUES</t>
  </si>
  <si>
    <t>0</t>
  </si>
  <si>
    <t>RELATIVE REPRODUCTIVE
 VALUES (RRV)</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</si>
</sst>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0.0"/>
    <numFmt numFmtId="173" formatCode="0.000"/>
  </numFmts>
  <fonts count="77">
    <font>
      <sz val="10"/>
      <name val="Arial"/>
      <family val="0"/>
    </font>
    <font>
      <b/>
      <sz val="12"/>
      <name val="Arial"/>
      <family val="2"/>
    </font>
    <font>
      <b/>
      <sz val="10"/>
      <name val="Arial"/>
      <family val="2"/>
    </font>
    <font>
      <sz val="12"/>
      <name val="Arial"/>
      <family val="2"/>
    </font>
    <font>
      <b/>
      <sz val="12"/>
      <color indexed="9"/>
      <name val="Arial"/>
      <family val="2"/>
    </font>
    <font>
      <sz val="10"/>
      <name val="Tahoma"/>
      <family val="0"/>
    </font>
    <font>
      <b/>
      <sz val="14"/>
      <name val="Arial"/>
      <family val="2"/>
    </font>
    <font>
      <sz val="8"/>
      <name val="Tahoma"/>
      <family val="0"/>
    </font>
    <font>
      <b/>
      <sz val="8"/>
      <name val="Tahoma"/>
      <family val="0"/>
    </font>
    <font>
      <u val="single"/>
      <sz val="10"/>
      <color indexed="12"/>
      <name val="Arial"/>
      <family val="0"/>
    </font>
    <font>
      <u val="single"/>
      <sz val="10"/>
      <color indexed="36"/>
      <name val="Arial"/>
      <family val="0"/>
    </font>
    <font>
      <sz val="14"/>
      <name val="Arial"/>
      <family val="2"/>
    </font>
    <font>
      <sz val="14"/>
      <name val="Tahoma"/>
      <family val="2"/>
    </font>
    <font>
      <sz val="12"/>
      <name val="Tahoma"/>
      <family val="2"/>
    </font>
    <font>
      <sz val="11"/>
      <name val="Tahoma"/>
      <family val="2"/>
    </font>
    <font>
      <b/>
      <sz val="11"/>
      <name val="Tahoma"/>
      <family val="2"/>
    </font>
    <font>
      <b/>
      <sz val="12"/>
      <name val="Tahoma"/>
      <family val="2"/>
    </font>
    <font>
      <i/>
      <sz val="12"/>
      <name val="Tahoma"/>
      <family val="2"/>
    </font>
    <font>
      <sz val="12"/>
      <name val="Courier New"/>
      <family val="3"/>
    </font>
    <font>
      <b/>
      <sz val="12"/>
      <name val="Times New Roman"/>
      <family val="1"/>
    </font>
    <font>
      <b/>
      <sz val="12"/>
      <color indexed="8"/>
      <name val="Arial"/>
      <family val="2"/>
    </font>
    <font>
      <b/>
      <sz val="16"/>
      <name val="Arial"/>
      <family val="2"/>
    </font>
    <font>
      <b/>
      <sz val="14"/>
      <name val="Tahoma"/>
      <family val="2"/>
    </font>
    <font>
      <b/>
      <sz val="10"/>
      <name val="Tahoma"/>
      <family val="0"/>
    </font>
    <font>
      <b/>
      <sz val="8"/>
      <name val="Arial"/>
      <family val="2"/>
    </font>
    <font>
      <sz val="8"/>
      <name val="Arial"/>
      <family val="2"/>
    </font>
    <font>
      <b/>
      <vertAlign val="superscript"/>
      <sz val="10"/>
      <name val="Arial"/>
      <family val="2"/>
    </font>
    <font>
      <i/>
      <sz val="14"/>
      <name val="Tahoma"/>
      <family val="2"/>
    </font>
    <font>
      <i/>
      <u val="single"/>
      <sz val="14"/>
      <name val="Tahoma"/>
      <family val="2"/>
    </font>
    <font>
      <b/>
      <sz val="14"/>
      <name val="Times New Roman"/>
      <family val="1"/>
    </font>
    <font>
      <sz val="10"/>
      <name val="Times New Roman"/>
      <family val="1"/>
    </font>
    <font>
      <b/>
      <sz val="12"/>
      <color indexed="9"/>
      <name val="Times New Roman"/>
      <family val="1"/>
    </font>
    <font>
      <b/>
      <sz val="16"/>
      <name val="Times New Roman"/>
      <family val="1"/>
    </font>
    <font>
      <sz val="14"/>
      <name val="Times New Roman"/>
      <family val="1"/>
    </font>
    <font>
      <sz val="12"/>
      <name val="Times New Roman"/>
      <family val="1"/>
    </font>
    <font>
      <b/>
      <sz val="14"/>
      <color indexed="10"/>
      <name val="Times New Roman"/>
      <family val="1"/>
    </font>
    <font>
      <b/>
      <sz val="10"/>
      <name val="Times New Roman"/>
      <family val="1"/>
    </font>
    <font>
      <b/>
      <sz val="12"/>
      <color indexed="47"/>
      <name val="Times New Roman"/>
      <family val="1"/>
    </font>
    <font>
      <b/>
      <sz val="14"/>
      <color indexed="9"/>
      <name val="Times New Roman"/>
      <family val="1"/>
    </font>
    <font>
      <b/>
      <sz val="11"/>
      <name val="Times New Roman"/>
      <family val="1"/>
    </font>
    <font>
      <sz val="10"/>
      <color indexed="8"/>
      <name val="Arial"/>
      <family val="2"/>
    </font>
    <font>
      <b/>
      <sz val="14"/>
      <name val="Courier New"/>
      <family val="3"/>
    </font>
    <font>
      <b/>
      <sz val="12"/>
      <color indexed="47"/>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2"/>
        <bgColor indexed="64"/>
      </patternFill>
    </fill>
    <fill>
      <patternFill patternType="solid">
        <fgColor indexed="22"/>
        <bgColor indexed="64"/>
      </patternFill>
    </fill>
    <fill>
      <patternFill patternType="gray125">
        <bgColor indexed="9"/>
      </patternFill>
    </fill>
    <fill>
      <patternFill patternType="solid">
        <fgColor indexed="17"/>
        <bgColor indexed="64"/>
      </patternFill>
    </fill>
    <fill>
      <patternFill patternType="solid">
        <fgColor indexed="51"/>
        <bgColor indexed="64"/>
      </patternFill>
    </fill>
    <fill>
      <patternFill patternType="solid">
        <fgColor indexed="47"/>
        <bgColor indexed="64"/>
      </patternFill>
    </fill>
    <fill>
      <patternFill patternType="gray125">
        <bgColor indexed="22"/>
      </patternFill>
    </fill>
    <fill>
      <patternFill patternType="solid">
        <fgColor indexed="57"/>
        <bgColor indexed="64"/>
      </patternFill>
    </fill>
    <fill>
      <patternFill patternType="solid">
        <fgColor indexed="53"/>
        <bgColor indexed="64"/>
      </patternFill>
    </fill>
    <fill>
      <patternFill patternType="solid">
        <fgColor indexed="10"/>
        <bgColor indexed="64"/>
      </patternFill>
    </fill>
    <fill>
      <patternFill patternType="solid">
        <fgColor indexed="8"/>
        <bgColor indexed="64"/>
      </patternFill>
    </fill>
    <fill>
      <patternFill patternType="gray125">
        <fgColor indexed="9"/>
        <bgColor indexed="9"/>
      </patternFill>
    </fill>
    <fill>
      <patternFill patternType="solid">
        <fgColor indexed="47"/>
        <bgColor indexed="64"/>
      </patternFill>
    </fill>
    <fill>
      <patternFill patternType="solid">
        <fgColor indexed="9"/>
        <bgColor indexed="64"/>
      </patternFill>
    </fill>
    <fill>
      <patternFill patternType="gray125">
        <bgColor indexed="53"/>
      </patternFill>
    </fill>
    <fill>
      <patternFill patternType="solid">
        <fgColor indexed="65"/>
        <bgColor indexed="64"/>
      </patternFill>
    </fill>
    <fill>
      <patternFill patternType="gray0625"/>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medium"/>
      <top style="thin"/>
      <bottom style="thin"/>
    </border>
    <border>
      <left style="thin"/>
      <right style="thin"/>
      <top style="double"/>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15">
    <xf numFmtId="0" fontId="0" fillId="0" borderId="0" xfId="0" applyAlignment="1">
      <alignment/>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vertical="center" wrapText="1"/>
    </xf>
    <xf numFmtId="0" fontId="0" fillId="0" borderId="0" xfId="0" applyAlignment="1">
      <alignment/>
    </xf>
    <xf numFmtId="0" fontId="1" fillId="0" borderId="10" xfId="0" applyFont="1" applyBorder="1" applyAlignment="1">
      <alignment horizontal="center" vertical="center"/>
    </xf>
    <xf numFmtId="0" fontId="1" fillId="0" borderId="0" xfId="0" applyFont="1" applyAlignment="1">
      <alignment vertical="center"/>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49" fontId="0" fillId="0" borderId="0" xfId="0" applyNumberFormat="1" applyBorder="1" applyAlignment="1">
      <alignment horizontal="center" vertical="center" wrapText="1"/>
    </xf>
    <xf numFmtId="0" fontId="1" fillId="0" borderId="0" xfId="0" applyFont="1" applyBorder="1" applyAlignment="1">
      <alignment horizontal="center" vertical="center"/>
    </xf>
    <xf numFmtId="0" fontId="0" fillId="0" borderId="0" xfId="0" applyAlignment="1">
      <alignment wrapText="1"/>
    </xf>
    <xf numFmtId="0" fontId="6" fillId="0" borderId="0" xfId="0" applyFont="1" applyAlignment="1">
      <alignment horizontal="center" vertical="center"/>
    </xf>
    <xf numFmtId="0" fontId="11" fillId="0" borderId="0" xfId="0" applyFont="1" applyAlignment="1">
      <alignment/>
    </xf>
    <xf numFmtId="0" fontId="1" fillId="0" borderId="10" xfId="0" applyFont="1" applyBorder="1" applyAlignment="1">
      <alignment horizontal="center" vertical="center" wrapText="1"/>
    </xf>
    <xf numFmtId="0" fontId="18" fillId="0" borderId="0" xfId="0" applyFont="1" applyAlignment="1">
      <alignment/>
    </xf>
    <xf numFmtId="0" fontId="18" fillId="33" borderId="0" xfId="0" applyFont="1" applyFill="1" applyAlignment="1">
      <alignment/>
    </xf>
    <xf numFmtId="0" fontId="11" fillId="0" borderId="0" xfId="0" applyFont="1" applyAlignment="1">
      <alignment vertical="center"/>
    </xf>
    <xf numFmtId="0" fontId="11" fillId="0" borderId="0" xfId="0" applyFont="1" applyAlignment="1">
      <alignment/>
    </xf>
    <xf numFmtId="0" fontId="4" fillId="34" borderId="10" xfId="0"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9" fillId="35"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0" xfId="0" applyBorder="1" applyAlignment="1">
      <alignment/>
    </xf>
    <xf numFmtId="0" fontId="19" fillId="36" borderId="10" xfId="0" applyFont="1" applyFill="1" applyBorder="1" applyAlignment="1">
      <alignment horizontal="center" vertical="center"/>
    </xf>
    <xf numFmtId="0" fontId="4" fillId="37" borderId="10" xfId="0" applyFont="1" applyFill="1" applyBorder="1" applyAlignment="1">
      <alignment horizontal="center" vertical="center"/>
    </xf>
    <xf numFmtId="0" fontId="24" fillId="38" borderId="10" xfId="0" applyFont="1" applyFill="1" applyBorder="1" applyAlignment="1">
      <alignment horizontal="center" vertical="center" wrapText="1"/>
    </xf>
    <xf numFmtId="0" fontId="24" fillId="39" borderId="10" xfId="0" applyFont="1" applyFill="1" applyBorder="1" applyAlignment="1">
      <alignment horizontal="center" vertical="center" wrapText="1"/>
    </xf>
    <xf numFmtId="0" fontId="24" fillId="38" borderId="13" xfId="0" applyFont="1" applyFill="1" applyBorder="1" applyAlignment="1">
      <alignment horizontal="center" vertical="center" wrapText="1" shrinkToFit="1"/>
    </xf>
    <xf numFmtId="49" fontId="24" fillId="0" borderId="10" xfId="0" applyNumberFormat="1" applyFont="1" applyFill="1" applyBorder="1" applyAlignment="1">
      <alignment horizontal="center" vertical="center" wrapText="1"/>
    </xf>
    <xf numFmtId="49" fontId="24" fillId="35" borderId="10" xfId="0" applyNumberFormat="1" applyFont="1" applyFill="1" applyBorder="1" applyAlignment="1">
      <alignment horizontal="center" vertical="center" wrapText="1"/>
    </xf>
    <xf numFmtId="0" fontId="24" fillId="39" borderId="13" xfId="0"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center" wrapText="1"/>
    </xf>
    <xf numFmtId="0" fontId="19" fillId="40" borderId="14" xfId="0" applyFont="1" applyFill="1" applyBorder="1" applyAlignment="1">
      <alignment horizontal="center" vertical="center"/>
    </xf>
    <xf numFmtId="0" fontId="19" fillId="0" borderId="10" xfId="0" applyFont="1" applyFill="1" applyBorder="1" applyAlignment="1">
      <alignment horizontal="center" vertical="center"/>
    </xf>
    <xf numFmtId="0" fontId="0" fillId="0" borderId="15" xfId="0" applyBorder="1" applyAlignment="1">
      <alignment/>
    </xf>
    <xf numFmtId="0" fontId="2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31" fillId="37" borderId="10" xfId="0" applyFont="1" applyFill="1" applyBorder="1" applyAlignment="1">
      <alignment horizontal="center" vertical="center"/>
    </xf>
    <xf numFmtId="0" fontId="31" fillId="37" borderId="10" xfId="0" applyFont="1" applyFill="1" applyBorder="1" applyAlignment="1">
      <alignment horizontal="center" vertical="center" wrapText="1"/>
    </xf>
    <xf numFmtId="0" fontId="31" fillId="41" borderId="10"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19" fillId="0" borderId="0" xfId="0" applyFont="1" applyBorder="1" applyAlignment="1">
      <alignment horizontal="center" vertical="center"/>
    </xf>
    <xf numFmtId="0" fontId="19" fillId="0" borderId="10" xfId="0" applyFont="1" applyFill="1" applyBorder="1" applyAlignment="1">
      <alignment horizontal="center" vertical="center" wrapText="1"/>
    </xf>
    <xf numFmtId="0" fontId="19"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vertical="center"/>
    </xf>
    <xf numFmtId="0" fontId="29" fillId="0" borderId="0" xfId="0" applyFont="1" applyAlignment="1">
      <alignment vertical="center" wrapText="1"/>
    </xf>
    <xf numFmtId="9" fontId="33" fillId="0" borderId="0" xfId="0" applyNumberFormat="1" applyFont="1" applyAlignment="1">
      <alignment/>
    </xf>
    <xf numFmtId="0" fontId="19" fillId="0" borderId="0" xfId="0" applyFont="1" applyAlignment="1">
      <alignment vertical="center"/>
    </xf>
    <xf numFmtId="0" fontId="34" fillId="0" borderId="0" xfId="0" applyFont="1" applyAlignment="1">
      <alignment vertical="center" wrapText="1"/>
    </xf>
    <xf numFmtId="0" fontId="30" fillId="0" borderId="0" xfId="0" applyFont="1" applyAlignment="1">
      <alignment wrapText="1"/>
    </xf>
    <xf numFmtId="0" fontId="30" fillId="0" borderId="0" xfId="0" applyFont="1" applyAlignment="1">
      <alignment/>
    </xf>
    <xf numFmtId="0" fontId="34" fillId="0" borderId="0" xfId="0" applyFont="1" applyAlignment="1">
      <alignment vertical="center"/>
    </xf>
    <xf numFmtId="0" fontId="33" fillId="0" borderId="0" xfId="0" applyFont="1" applyAlignment="1">
      <alignment/>
    </xf>
    <xf numFmtId="0" fontId="30" fillId="0" borderId="0" xfId="0" applyFont="1" applyAlignment="1">
      <alignment/>
    </xf>
    <xf numFmtId="0" fontId="29" fillId="0" borderId="10" xfId="0" applyFont="1" applyBorder="1" applyAlignment="1">
      <alignment horizontal="center" vertical="center" wrapText="1"/>
    </xf>
    <xf numFmtId="0" fontId="19" fillId="0" borderId="10" xfId="0" applyFont="1" applyBorder="1" applyAlignment="1">
      <alignment horizontal="left" vertical="center"/>
    </xf>
    <xf numFmtId="0" fontId="31" fillId="37" borderId="10" xfId="0" applyFont="1" applyFill="1" applyBorder="1" applyAlignment="1">
      <alignment horizontal="left" vertical="center"/>
    </xf>
    <xf numFmtId="173" fontId="35" fillId="0" borderId="10" xfId="0" applyNumberFormat="1" applyFont="1" applyBorder="1" applyAlignment="1">
      <alignment horizontal="center"/>
    </xf>
    <xf numFmtId="173" fontId="35" fillId="0" borderId="10" xfId="0" applyNumberFormat="1" applyFont="1" applyBorder="1" applyAlignment="1">
      <alignment horizontal="center" wrapText="1"/>
    </xf>
    <xf numFmtId="0" fontId="19" fillId="0" borderId="10" xfId="0" applyFont="1" applyBorder="1" applyAlignment="1">
      <alignment horizontal="left" vertical="center" wrapText="1"/>
    </xf>
    <xf numFmtId="0" fontId="31" fillId="37" borderId="10" xfId="0" applyFont="1" applyFill="1" applyBorder="1" applyAlignment="1">
      <alignment horizontal="left" vertical="center" wrapText="1"/>
    </xf>
    <xf numFmtId="0" fontId="31" fillId="41" borderId="10" xfId="0" applyFont="1" applyFill="1" applyBorder="1" applyAlignment="1">
      <alignment horizontal="left" vertical="center" wrapText="1"/>
    </xf>
    <xf numFmtId="0" fontId="31" fillId="34"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0" xfId="0" applyFont="1" applyAlignment="1">
      <alignment horizontal="left" vertical="center"/>
    </xf>
    <xf numFmtId="0" fontId="30" fillId="0" borderId="0" xfId="0" applyFont="1" applyAlignment="1">
      <alignment horizontal="center"/>
    </xf>
    <xf numFmtId="0" fontId="30" fillId="0" borderId="0" xfId="0" applyFont="1" applyAlignment="1">
      <alignment horizontal="center" wrapText="1"/>
    </xf>
    <xf numFmtId="49" fontId="29" fillId="0" borderId="10" xfId="0" applyNumberFormat="1" applyFont="1" applyBorder="1" applyAlignment="1">
      <alignment horizontal="center" vertical="center" wrapText="1"/>
    </xf>
    <xf numFmtId="49" fontId="36" fillId="0" borderId="10" xfId="0" applyNumberFormat="1" applyFont="1" applyBorder="1" applyAlignment="1">
      <alignment horizontal="center" vertical="center" wrapText="1"/>
    </xf>
    <xf numFmtId="49" fontId="30" fillId="0" borderId="10" xfId="0" applyNumberFormat="1" applyFont="1" applyBorder="1" applyAlignment="1">
      <alignment horizontal="center" vertical="center" wrapText="1"/>
    </xf>
    <xf numFmtId="0" fontId="30" fillId="39" borderId="14" xfId="0" applyFont="1" applyFill="1" applyBorder="1" applyAlignment="1">
      <alignment/>
    </xf>
    <xf numFmtId="0" fontId="37" fillId="38" borderId="10" xfId="0" applyFont="1" applyFill="1" applyBorder="1" applyAlignment="1">
      <alignment horizontal="center" vertical="center"/>
    </xf>
    <xf numFmtId="0" fontId="19" fillId="42" borderId="10" xfId="0" applyFont="1" applyFill="1" applyBorder="1" applyAlignment="1">
      <alignment horizontal="center" vertical="center"/>
    </xf>
    <xf numFmtId="0" fontId="19" fillId="43" borderId="10" xfId="0" applyFont="1" applyFill="1" applyBorder="1" applyAlignment="1">
      <alignment horizontal="center" vertical="center" wrapText="1"/>
    </xf>
    <xf numFmtId="0" fontId="31" fillId="44" borderId="10" xfId="0" applyFont="1" applyFill="1" applyBorder="1" applyAlignment="1">
      <alignment horizontal="center" vertical="center" wrapText="1"/>
    </xf>
    <xf numFmtId="49" fontId="29" fillId="0" borderId="0" xfId="0" applyNumberFormat="1" applyFont="1" applyFill="1" applyAlignment="1">
      <alignment horizontal="center" vertical="center" wrapText="1"/>
    </xf>
    <xf numFmtId="0" fontId="29" fillId="0" borderId="10" xfId="0" applyNumberFormat="1" applyFont="1" applyFill="1" applyBorder="1" applyAlignment="1">
      <alignment horizontal="center" vertical="center"/>
    </xf>
    <xf numFmtId="49" fontId="29" fillId="0" borderId="10" xfId="0" applyNumberFormat="1" applyFont="1" applyFill="1" applyBorder="1" applyAlignment="1">
      <alignment horizontal="center" vertical="center" wrapText="1"/>
    </xf>
    <xf numFmtId="1" fontId="29" fillId="0" borderId="10" xfId="0" applyNumberFormat="1" applyFont="1" applyFill="1" applyBorder="1" applyAlignment="1">
      <alignment horizontal="center" vertical="center"/>
    </xf>
    <xf numFmtId="1" fontId="29" fillId="0" borderId="10" xfId="0" applyNumberFormat="1" applyFont="1" applyFill="1" applyBorder="1" applyAlignment="1">
      <alignment horizontal="center" vertical="center" wrapText="1"/>
    </xf>
    <xf numFmtId="49" fontId="29" fillId="1" borderId="10" xfId="0" applyNumberFormat="1" applyFont="1" applyFill="1" applyBorder="1" applyAlignment="1">
      <alignment horizontal="center" vertical="center" wrapText="1"/>
    </xf>
    <xf numFmtId="49" fontId="29" fillId="0" borderId="15" xfId="0" applyNumberFormat="1" applyFont="1" applyFill="1" applyBorder="1" applyAlignment="1">
      <alignment horizontal="center" vertical="center" wrapText="1"/>
    </xf>
    <xf numFmtId="49" fontId="29" fillId="40" borderId="10" xfId="0" applyNumberFormat="1" applyFont="1" applyFill="1" applyBorder="1" applyAlignment="1">
      <alignment horizontal="center" vertical="center" wrapText="1"/>
    </xf>
    <xf numFmtId="49" fontId="33" fillId="40" borderId="10" xfId="0" applyNumberFormat="1" applyFont="1" applyFill="1" applyBorder="1" applyAlignment="1">
      <alignment horizontal="center" vertical="center" wrapText="1"/>
    </xf>
    <xf numFmtId="49" fontId="29" fillId="33" borderId="10" xfId="0" applyNumberFormat="1" applyFont="1" applyFill="1" applyBorder="1" applyAlignment="1">
      <alignment horizontal="center" vertical="center" wrapText="1"/>
    </xf>
    <xf numFmtId="2" fontId="19" fillId="0" borderId="0" xfId="0" applyNumberFormat="1" applyFont="1" applyAlignment="1">
      <alignment horizontal="center" vertical="center"/>
    </xf>
    <xf numFmtId="0" fontId="30" fillId="0" borderId="0" xfId="0" applyFont="1" applyAlignment="1">
      <alignment vertical="center" wrapText="1"/>
    </xf>
    <xf numFmtId="0" fontId="30" fillId="0" borderId="0" xfId="0" applyFont="1" applyBorder="1" applyAlignment="1">
      <alignment horizontal="center" vertical="center" wrapText="1"/>
    </xf>
    <xf numFmtId="49" fontId="33" fillId="1" borderId="10" xfId="0" applyNumberFormat="1" applyFont="1" applyFill="1" applyBorder="1" applyAlignment="1">
      <alignment horizontal="center" vertical="center" wrapText="1"/>
    </xf>
    <xf numFmtId="49" fontId="33" fillId="40" borderId="15" xfId="0" applyNumberFormat="1" applyFont="1" applyFill="1" applyBorder="1" applyAlignment="1">
      <alignment horizontal="center" vertical="center" wrapText="1"/>
    </xf>
    <xf numFmtId="0" fontId="19" fillId="0" borderId="16" xfId="0" applyFont="1" applyBorder="1" applyAlignment="1">
      <alignment horizontal="center" vertical="center"/>
    </xf>
    <xf numFmtId="0" fontId="19" fillId="0" borderId="0" xfId="0" applyFont="1" applyBorder="1" applyAlignment="1">
      <alignment vertical="center"/>
    </xf>
    <xf numFmtId="0" fontId="34" fillId="0" borderId="0" xfId="0" applyFont="1" applyAlignment="1">
      <alignment/>
    </xf>
    <xf numFmtId="49" fontId="33" fillId="36" borderId="10" xfId="0" applyNumberFormat="1" applyFont="1" applyFill="1" applyBorder="1" applyAlignment="1">
      <alignment horizontal="center" vertical="center" wrapText="1"/>
    </xf>
    <xf numFmtId="0" fontId="0" fillId="0" borderId="10" xfId="0" applyFont="1" applyBorder="1" applyAlignment="1">
      <alignment wrapText="1"/>
    </xf>
    <xf numFmtId="0" fontId="0" fillId="0" borderId="10" xfId="0" applyNumberFormat="1" applyFont="1" applyBorder="1" applyAlignment="1">
      <alignment wrapText="1"/>
    </xf>
    <xf numFmtId="3" fontId="0" fillId="0" borderId="10" xfId="0" applyNumberFormat="1" applyFont="1" applyBorder="1" applyAlignment="1">
      <alignment wrapText="1"/>
    </xf>
    <xf numFmtId="3" fontId="40" fillId="0" borderId="10" xfId="0" applyNumberFormat="1" applyFont="1" applyBorder="1" applyAlignment="1">
      <alignment wrapText="1"/>
    </xf>
    <xf numFmtId="49" fontId="19" fillId="0" borderId="0" xfId="0" applyNumberFormat="1" applyFont="1" applyBorder="1" applyAlignment="1">
      <alignment horizontal="center" vertical="center" wrapText="1"/>
    </xf>
    <xf numFmtId="49" fontId="19" fillId="0" borderId="0" xfId="0" applyNumberFormat="1" applyFont="1" applyBorder="1" applyAlignment="1">
      <alignment horizontal="center" vertical="center"/>
    </xf>
    <xf numFmtId="2" fontId="35" fillId="0" borderId="0" xfId="0" applyNumberFormat="1" applyFont="1" applyBorder="1" applyAlignment="1">
      <alignment horizontal="center" vertical="center"/>
    </xf>
    <xf numFmtId="0" fontId="19" fillId="0" borderId="0" xfId="0" applyFont="1" applyBorder="1" applyAlignment="1">
      <alignment horizontal="left" vertical="center"/>
    </xf>
    <xf numFmtId="0" fontId="30" fillId="0" borderId="0" xfId="0" applyFont="1" applyBorder="1" applyAlignment="1">
      <alignment horizontal="center"/>
    </xf>
    <xf numFmtId="0" fontId="19" fillId="0" borderId="0" xfId="0" applyFont="1" applyBorder="1" applyAlignment="1">
      <alignment horizontal="left" vertical="center" wrapText="1"/>
    </xf>
    <xf numFmtId="0" fontId="30" fillId="0" borderId="0" xfId="0" applyFont="1" applyBorder="1" applyAlignment="1">
      <alignment vertical="center"/>
    </xf>
    <xf numFmtId="0" fontId="30" fillId="0" borderId="0" xfId="0" applyFont="1" applyBorder="1" applyAlignment="1">
      <alignment horizontal="left" vertical="center"/>
    </xf>
    <xf numFmtId="0" fontId="29" fillId="0" borderId="0" xfId="0" applyFont="1" applyBorder="1" applyAlignment="1">
      <alignment vertical="center" wrapText="1"/>
    </xf>
    <xf numFmtId="0" fontId="0" fillId="0" borderId="0" xfId="0" applyBorder="1" applyAlignment="1">
      <alignment horizontal="left" vertical="center"/>
    </xf>
    <xf numFmtId="0" fontId="6" fillId="0" borderId="0" xfId="0" applyFont="1" applyBorder="1" applyAlignment="1">
      <alignment vertical="center"/>
    </xf>
    <xf numFmtId="0" fontId="0" fillId="0" borderId="0" xfId="0" applyBorder="1" applyAlignment="1">
      <alignment horizontal="center"/>
    </xf>
    <xf numFmtId="0" fontId="11" fillId="0" borderId="0" xfId="0" applyFont="1" applyBorder="1" applyAlignment="1">
      <alignment vertical="center" wrapText="1"/>
    </xf>
    <xf numFmtId="0" fontId="11" fillId="0" borderId="0" xfId="0" applyFont="1" applyBorder="1" applyAlignment="1">
      <alignment vertical="center"/>
    </xf>
    <xf numFmtId="0" fontId="29" fillId="0" borderId="17" xfId="0" applyFont="1" applyBorder="1" applyAlignment="1">
      <alignment vertical="center" wrapText="1"/>
    </xf>
    <xf numFmtId="0" fontId="29" fillId="0" borderId="0" xfId="0" applyFont="1" applyBorder="1" applyAlignment="1">
      <alignment vertical="center"/>
    </xf>
    <xf numFmtId="0" fontId="1" fillId="0" borderId="10" xfId="0" applyNumberFormat="1" applyFont="1" applyFill="1" applyBorder="1" applyAlignment="1">
      <alignment horizontal="center" vertical="center"/>
    </xf>
    <xf numFmtId="0" fontId="1" fillId="0" borderId="18" xfId="0" applyNumberFormat="1" applyFont="1" applyBorder="1" applyAlignment="1">
      <alignment horizontal="center" vertical="center"/>
    </xf>
    <xf numFmtId="173" fontId="1" fillId="0" borderId="10" xfId="0" applyNumberFormat="1" applyFont="1" applyBorder="1" applyAlignment="1">
      <alignment horizontal="center" vertical="center" wrapText="1"/>
    </xf>
    <xf numFmtId="1" fontId="1" fillId="0" borderId="10" xfId="0" applyNumberFormat="1" applyFont="1" applyFill="1" applyBorder="1" applyAlignment="1">
      <alignment horizontal="center" vertical="center"/>
    </xf>
    <xf numFmtId="1" fontId="1" fillId="0" borderId="15"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wrapText="1"/>
    </xf>
    <xf numFmtId="1" fontId="29" fillId="45" borderId="10" xfId="0" applyNumberFormat="1" applyFont="1" applyFill="1" applyBorder="1" applyAlignment="1">
      <alignment horizontal="center" vertical="center" wrapText="1"/>
    </xf>
    <xf numFmtId="1" fontId="29" fillId="35" borderId="10" xfId="0" applyNumberFormat="1" applyFont="1" applyFill="1" applyBorder="1" applyAlignment="1">
      <alignment horizontal="center" vertical="center" wrapText="1"/>
    </xf>
    <xf numFmtId="1" fontId="19" fillId="38" borderId="10" xfId="0" applyNumberFormat="1" applyFont="1" applyFill="1" applyBorder="1" applyAlignment="1">
      <alignment horizontal="center" vertical="center"/>
    </xf>
    <xf numFmtId="1" fontId="19" fillId="39" borderId="10" xfId="0" applyNumberFormat="1" applyFont="1" applyFill="1" applyBorder="1" applyAlignment="1">
      <alignment horizontal="center" vertical="center"/>
    </xf>
    <xf numFmtId="1" fontId="19" fillId="43" borderId="10" xfId="0" applyNumberFormat="1" applyFont="1" applyFill="1" applyBorder="1" applyAlignment="1">
      <alignment horizontal="center" vertical="center"/>
    </xf>
    <xf numFmtId="1" fontId="19" fillId="42" borderId="10" xfId="0" applyNumberFormat="1" applyFont="1" applyFill="1" applyBorder="1" applyAlignment="1">
      <alignment horizontal="center" vertical="center" wrapText="1"/>
    </xf>
    <xf numFmtId="1" fontId="19" fillId="46" borderId="10" xfId="0" applyNumberFormat="1" applyFont="1" applyFill="1" applyBorder="1" applyAlignment="1">
      <alignment horizontal="center" vertical="center"/>
    </xf>
    <xf numFmtId="1" fontId="29" fillId="47" borderId="10" xfId="0" applyNumberFormat="1" applyFont="1" applyFill="1" applyBorder="1" applyAlignment="1">
      <alignment horizontal="center" vertical="center"/>
    </xf>
    <xf numFmtId="0" fontId="29"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2" fontId="29" fillId="0" borderId="0" xfId="0" applyNumberFormat="1" applyFont="1" applyFill="1" applyBorder="1" applyAlignment="1">
      <alignment vertical="center" wrapText="1"/>
    </xf>
    <xf numFmtId="0" fontId="4" fillId="37" borderId="10" xfId="0" applyFont="1" applyFill="1" applyBorder="1" applyAlignment="1">
      <alignment horizontal="center" vertical="center" wrapText="1"/>
    </xf>
    <xf numFmtId="0" fontId="4" fillId="41" borderId="10" xfId="0" applyFont="1" applyFill="1" applyBorder="1" applyAlignment="1">
      <alignment horizontal="center" vertical="center" wrapText="1"/>
    </xf>
    <xf numFmtId="49" fontId="1" fillId="1" borderId="1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40"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9"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1" fontId="29" fillId="0" borderId="10" xfId="0" applyNumberFormat="1" applyFont="1" applyBorder="1" applyAlignment="1">
      <alignment horizontal="center" vertical="center"/>
    </xf>
    <xf numFmtId="49" fontId="3" fillId="36" borderId="10" xfId="0" applyNumberFormat="1" applyFont="1" applyFill="1" applyBorder="1" applyAlignment="1" applyProtection="1">
      <alignment horizontal="center" vertical="center" wrapText="1"/>
      <protection locked="0"/>
    </xf>
    <xf numFmtId="49" fontId="1" fillId="0" borderId="15" xfId="0" applyNumberFormat="1" applyFont="1" applyFill="1" applyBorder="1" applyAlignment="1" applyProtection="1">
      <alignment horizontal="center" vertical="center" wrapText="1"/>
      <protection locked="0"/>
    </xf>
    <xf numFmtId="1" fontId="1" fillId="0" borderId="10" xfId="0" applyNumberFormat="1" applyFont="1" applyBorder="1" applyAlignment="1">
      <alignment horizontal="center" vertical="center"/>
    </xf>
    <xf numFmtId="49" fontId="3" fillId="40" borderId="10" xfId="0" applyNumberFormat="1" applyFont="1" applyFill="1" applyBorder="1" applyAlignment="1" applyProtection="1">
      <alignment horizontal="center" vertical="center" wrapText="1"/>
      <protection locked="0"/>
    </xf>
    <xf numFmtId="49" fontId="1" fillId="40" borderId="15" xfId="0" applyNumberFormat="1" applyFont="1" applyFill="1" applyBorder="1" applyAlignment="1" applyProtection="1">
      <alignment horizontal="center" vertical="center" wrapText="1"/>
      <protection locked="0"/>
    </xf>
    <xf numFmtId="49" fontId="1" fillId="1" borderId="15" xfId="0" applyNumberFormat="1" applyFont="1" applyFill="1" applyBorder="1" applyAlignment="1" applyProtection="1">
      <alignment horizontal="center" vertical="center" wrapText="1"/>
      <protection locked="0"/>
    </xf>
    <xf numFmtId="49" fontId="1" fillId="36" borderId="15" xfId="0" applyNumberFormat="1" applyFont="1" applyFill="1" applyBorder="1" applyAlignment="1" applyProtection="1">
      <alignment horizontal="center" vertical="center" wrapText="1"/>
      <protection locked="0"/>
    </xf>
    <xf numFmtId="49" fontId="1" fillId="35" borderId="15" xfId="0" applyNumberFormat="1" applyFont="1" applyFill="1" applyBorder="1" applyAlignment="1" applyProtection="1">
      <alignment horizontal="center" vertical="center" wrapText="1"/>
      <protection locked="0"/>
    </xf>
    <xf numFmtId="0" fontId="6" fillId="0" borderId="18"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xf>
    <xf numFmtId="2" fontId="29" fillId="0" borderId="0" xfId="0" applyNumberFormat="1" applyFont="1" applyBorder="1" applyAlignment="1">
      <alignment horizontal="center" vertical="center"/>
    </xf>
    <xf numFmtId="0" fontId="1" fillId="0" borderId="16" xfId="0" applyFont="1" applyBorder="1" applyAlignment="1">
      <alignment vertical="center"/>
    </xf>
    <xf numFmtId="0" fontId="1" fillId="0" borderId="0" xfId="0" applyFont="1" applyBorder="1" applyAlignment="1">
      <alignment vertical="center"/>
    </xf>
    <xf numFmtId="2" fontId="29" fillId="0" borderId="0" xfId="0" applyNumberFormat="1" applyFont="1" applyBorder="1" applyAlignment="1">
      <alignment vertical="center" wrapText="1"/>
    </xf>
    <xf numFmtId="0" fontId="0" fillId="0" borderId="0" xfId="0" applyFont="1" applyAlignment="1">
      <alignment horizontal="center"/>
    </xf>
    <xf numFmtId="0" fontId="6" fillId="0" borderId="13" xfId="0" applyFont="1" applyBorder="1" applyAlignment="1">
      <alignment horizontal="center" vertical="center" wrapText="1"/>
    </xf>
    <xf numFmtId="0" fontId="6" fillId="33" borderId="13" xfId="0" applyFont="1" applyFill="1" applyBorder="1" applyAlignment="1">
      <alignment horizontal="center" vertical="center" wrapText="1"/>
    </xf>
    <xf numFmtId="0" fontId="29" fillId="39" borderId="10" xfId="0" applyFont="1" applyFill="1" applyBorder="1" applyAlignment="1">
      <alignment horizontal="center" vertical="center"/>
    </xf>
    <xf numFmtId="0" fontId="29" fillId="42" borderId="10" xfId="0" applyFont="1" applyFill="1" applyBorder="1" applyAlignment="1">
      <alignment horizontal="center" vertical="center" wrapText="1"/>
    </xf>
    <xf numFmtId="1" fontId="29" fillId="47"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11" fillId="0" borderId="0" xfId="0" applyFont="1" applyAlignment="1">
      <alignment horizontal="center"/>
    </xf>
    <xf numFmtId="2" fontId="29" fillId="0" borderId="16" xfId="0" applyNumberFormat="1" applyFont="1" applyFill="1" applyBorder="1" applyAlignment="1">
      <alignment vertical="center" wrapText="1"/>
    </xf>
    <xf numFmtId="0" fontId="1" fillId="0" borderId="0" xfId="0" applyFont="1" applyFill="1" applyBorder="1" applyAlignment="1">
      <alignment vertical="center"/>
    </xf>
    <xf numFmtId="0" fontId="6" fillId="0" borderId="13" xfId="0" applyFont="1" applyBorder="1" applyAlignment="1">
      <alignment horizontal="center" vertical="center" wrapText="1" shrinkToFit="1"/>
    </xf>
    <xf numFmtId="49" fontId="6" fillId="0" borderId="10" xfId="0" applyNumberFormat="1" applyFont="1" applyFill="1" applyBorder="1" applyAlignment="1">
      <alignment horizontal="center" vertical="center" wrapText="1"/>
    </xf>
    <xf numFmtId="49" fontId="1" fillId="35" borderId="10" xfId="0" applyNumberFormat="1" applyFont="1" applyFill="1" applyBorder="1" applyAlignment="1" applyProtection="1">
      <alignment horizontal="center" vertical="center" wrapText="1"/>
      <protection locked="0"/>
    </xf>
    <xf numFmtId="0" fontId="39" fillId="0" borderId="0" xfId="0" applyFont="1" applyBorder="1" applyAlignment="1">
      <alignment horizontal="center" vertical="center" wrapText="1"/>
    </xf>
    <xf numFmtId="9" fontId="34" fillId="0" borderId="0" xfId="0" applyNumberFormat="1" applyFont="1" applyBorder="1" applyAlignment="1">
      <alignment/>
    </xf>
    <xf numFmtId="0" fontId="19" fillId="0" borderId="0" xfId="0" applyFont="1" applyAlignment="1">
      <alignment horizontal="right" vertical="center"/>
    </xf>
    <xf numFmtId="0" fontId="0" fillId="0" borderId="0" xfId="0" applyFill="1" applyAlignment="1">
      <alignment wrapText="1"/>
    </xf>
    <xf numFmtId="0" fontId="30" fillId="0" borderId="0" xfId="0" applyFont="1" applyFill="1" applyAlignment="1">
      <alignment wrapText="1"/>
    </xf>
    <xf numFmtId="0" fontId="34" fillId="0" borderId="0" xfId="0" applyFont="1" applyFill="1" applyAlignment="1">
      <alignment/>
    </xf>
    <xf numFmtId="0" fontId="18" fillId="0" borderId="0" xfId="0" applyFont="1" applyFill="1" applyAlignment="1">
      <alignment/>
    </xf>
    <xf numFmtId="1" fontId="29" fillId="0" borderId="0" xfId="0" applyNumberFormat="1" applyFont="1" applyBorder="1" applyAlignment="1">
      <alignment vertical="center" wrapText="1"/>
    </xf>
    <xf numFmtId="1" fontId="19" fillId="0" borderId="0" xfId="0" applyNumberFormat="1" applyFont="1" applyFill="1" applyBorder="1" applyAlignment="1" applyProtection="1">
      <alignment vertical="center" wrapText="1"/>
      <protection locked="0"/>
    </xf>
    <xf numFmtId="0" fontId="1" fillId="0" borderId="10" xfId="0" applyNumberFormat="1" applyFont="1" applyBorder="1" applyAlignment="1">
      <alignment horizontal="center" vertical="center"/>
    </xf>
    <xf numFmtId="9" fontId="19" fillId="0" borderId="10" xfId="0" applyNumberFormat="1" applyFont="1" applyBorder="1" applyAlignment="1">
      <alignment horizontal="center" vertical="center"/>
    </xf>
    <xf numFmtId="1" fontId="1" fillId="38" borderId="10" xfId="0" applyNumberFormat="1" applyFont="1" applyFill="1" applyBorder="1" applyAlignment="1">
      <alignment horizontal="center" vertical="center"/>
    </xf>
    <xf numFmtId="1" fontId="1" fillId="39" borderId="10" xfId="0" applyNumberFormat="1" applyFont="1" applyFill="1" applyBorder="1" applyAlignment="1">
      <alignment horizontal="center" vertical="center"/>
    </xf>
    <xf numFmtId="0" fontId="1" fillId="43" borderId="10" xfId="0" applyFont="1" applyFill="1" applyBorder="1" applyAlignment="1">
      <alignment horizontal="center" vertical="center"/>
    </xf>
    <xf numFmtId="0" fontId="1" fillId="39" borderId="10" xfId="0" applyFont="1" applyFill="1" applyBorder="1" applyAlignment="1">
      <alignment horizontal="center" vertical="center"/>
    </xf>
    <xf numFmtId="1" fontId="1" fillId="42" borderId="10" xfId="0" applyNumberFormat="1" applyFont="1" applyFill="1" applyBorder="1" applyAlignment="1">
      <alignment horizontal="center" vertical="center"/>
    </xf>
    <xf numFmtId="1" fontId="1" fillId="43" borderId="10" xfId="0" applyNumberFormat="1" applyFont="1" applyFill="1" applyBorder="1" applyAlignment="1">
      <alignment horizontal="center" vertical="center" wrapText="1"/>
    </xf>
    <xf numFmtId="1" fontId="1" fillId="43" borderId="10" xfId="0" applyNumberFormat="1" applyFont="1" applyFill="1" applyBorder="1" applyAlignment="1">
      <alignment horizontal="center" vertical="center"/>
    </xf>
    <xf numFmtId="1" fontId="1" fillId="42" borderId="10" xfId="0" applyNumberFormat="1" applyFont="1" applyFill="1" applyBorder="1" applyAlignment="1">
      <alignment horizontal="center" vertical="center" wrapText="1"/>
    </xf>
    <xf numFmtId="1" fontId="19" fillId="0" borderId="10" xfId="0" applyNumberFormat="1" applyFont="1" applyBorder="1" applyAlignment="1">
      <alignment horizontal="center" vertical="center" wrapText="1"/>
    </xf>
    <xf numFmtId="1" fontId="19" fillId="39" borderId="10" xfId="0" applyNumberFormat="1" applyFont="1" applyFill="1" applyBorder="1" applyAlignment="1">
      <alignment horizontal="center" vertical="center" wrapText="1"/>
    </xf>
    <xf numFmtId="1" fontId="19" fillId="38" borderId="10" xfId="0" applyNumberFormat="1" applyFont="1" applyFill="1" applyBorder="1" applyAlignment="1">
      <alignment horizontal="center" vertical="center" wrapText="1"/>
    </xf>
    <xf numFmtId="9" fontId="1" fillId="0" borderId="10" xfId="0" applyNumberFormat="1" applyFont="1" applyBorder="1" applyAlignment="1">
      <alignment horizontal="center" vertical="center"/>
    </xf>
    <xf numFmtId="0" fontId="11" fillId="0" borderId="0" xfId="0" applyFont="1" applyBorder="1" applyAlignment="1">
      <alignment/>
    </xf>
    <xf numFmtId="9" fontId="1" fillId="0" borderId="10" xfId="0" applyNumberFormat="1" applyFont="1" applyBorder="1" applyAlignment="1">
      <alignment horizontal="center" vertical="center" wrapText="1"/>
    </xf>
    <xf numFmtId="9" fontId="1" fillId="0" borderId="10" xfId="0" applyNumberFormat="1" applyFont="1" applyFill="1" applyBorder="1" applyAlignment="1">
      <alignment horizontal="center" vertical="center"/>
    </xf>
    <xf numFmtId="0" fontId="3" fillId="0" borderId="0" xfId="0" applyFont="1" applyAlignment="1">
      <alignment vertical="center" wrapText="1"/>
    </xf>
    <xf numFmtId="49" fontId="19" fillId="35" borderId="10" xfId="0" applyNumberFormat="1" applyFont="1" applyFill="1" applyBorder="1" applyAlignment="1">
      <alignment horizontal="center" vertical="center"/>
    </xf>
    <xf numFmtId="0" fontId="29" fillId="38" borderId="10" xfId="0" applyFont="1" applyFill="1" applyBorder="1" applyAlignment="1">
      <alignment horizontal="center" vertical="center"/>
    </xf>
    <xf numFmtId="1" fontId="29" fillId="39" borderId="10" xfId="0" applyNumberFormat="1" applyFont="1" applyFill="1" applyBorder="1" applyAlignment="1">
      <alignment horizontal="center" vertical="center"/>
    </xf>
    <xf numFmtId="1" fontId="29" fillId="48" borderId="10" xfId="0" applyNumberFormat="1" applyFont="1" applyFill="1" applyBorder="1" applyAlignment="1">
      <alignment horizontal="center" vertical="center" wrapText="1"/>
    </xf>
    <xf numFmtId="1" fontId="29" fillId="42" borderId="10" xfId="0" applyNumberFormat="1" applyFont="1" applyFill="1" applyBorder="1" applyAlignment="1">
      <alignment horizontal="center" vertical="center" wrapText="1"/>
    </xf>
    <xf numFmtId="1" fontId="33" fillId="40" borderId="10" xfId="0" applyNumberFormat="1" applyFont="1" applyFill="1" applyBorder="1" applyAlignment="1">
      <alignment horizontal="center" vertical="center" wrapText="1"/>
    </xf>
    <xf numFmtId="1" fontId="29" fillId="49" borderId="10" xfId="0" applyNumberFormat="1" applyFont="1" applyFill="1" applyBorder="1" applyAlignment="1">
      <alignment horizontal="center" vertical="center" wrapText="1"/>
    </xf>
    <xf numFmtId="1" fontId="34" fillId="1" borderId="10" xfId="0" applyNumberFormat="1" applyFont="1" applyFill="1" applyBorder="1" applyAlignment="1">
      <alignment horizontal="center" vertical="center" wrapText="1"/>
    </xf>
    <xf numFmtId="1" fontId="34" fillId="40" borderId="10" xfId="0" applyNumberFormat="1" applyFont="1" applyFill="1" applyBorder="1" applyAlignment="1">
      <alignment horizontal="center" vertical="center" wrapText="1"/>
    </xf>
    <xf numFmtId="3" fontId="38" fillId="44" borderId="10" xfId="0" applyNumberFormat="1" applyFont="1" applyFill="1" applyBorder="1" applyAlignment="1">
      <alignment horizontal="center" vertical="center" wrapText="1"/>
    </xf>
    <xf numFmtId="3" fontId="29" fillId="47"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xf>
    <xf numFmtId="3" fontId="1" fillId="39" borderId="10" xfId="0" applyNumberFormat="1" applyFont="1" applyFill="1" applyBorder="1" applyAlignment="1">
      <alignment horizontal="center" vertical="center"/>
    </xf>
    <xf numFmtId="0" fontId="1" fillId="38" borderId="10" xfId="0" applyFont="1" applyFill="1" applyBorder="1" applyAlignment="1">
      <alignment horizontal="center" vertical="center"/>
    </xf>
    <xf numFmtId="0" fontId="1" fillId="42" borderId="10" xfId="0" applyFont="1" applyFill="1" applyBorder="1" applyAlignment="1">
      <alignment horizontal="center" vertical="center"/>
    </xf>
    <xf numFmtId="3" fontId="1" fillId="38" borderId="10" xfId="0" applyNumberFormat="1" applyFont="1" applyFill="1" applyBorder="1" applyAlignment="1">
      <alignment horizontal="center" vertical="center"/>
    </xf>
    <xf numFmtId="0" fontId="29" fillId="48" borderId="10" xfId="0" applyFont="1" applyFill="1" applyBorder="1" applyAlignment="1">
      <alignment horizontal="center" vertical="center" wrapText="1"/>
    </xf>
    <xf numFmtId="3" fontId="6" fillId="38" borderId="10" xfId="0" applyNumberFormat="1" applyFont="1" applyFill="1" applyBorder="1" applyAlignment="1">
      <alignment horizontal="center" vertical="center"/>
    </xf>
    <xf numFmtId="0" fontId="6" fillId="35" borderId="10" xfId="0" applyFont="1" applyFill="1" applyBorder="1" applyAlignment="1">
      <alignment horizontal="center" vertical="center"/>
    </xf>
    <xf numFmtId="3" fontId="6" fillId="39"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1" fontId="6" fillId="0" borderId="10" xfId="0" applyNumberFormat="1" applyFont="1" applyBorder="1" applyAlignment="1">
      <alignment horizontal="center" vertical="center"/>
    </xf>
    <xf numFmtId="0" fontId="6" fillId="38" borderId="10" xfId="0" applyFont="1" applyFill="1" applyBorder="1" applyAlignment="1">
      <alignment horizontal="center" vertical="center"/>
    </xf>
    <xf numFmtId="1" fontId="6" fillId="43" borderId="10" xfId="0" applyNumberFormat="1" applyFont="1" applyFill="1" applyBorder="1" applyAlignment="1">
      <alignment horizontal="center" vertical="center"/>
    </xf>
    <xf numFmtId="0" fontId="6" fillId="42" borderId="10" xfId="0" applyFont="1" applyFill="1" applyBorder="1" applyAlignment="1">
      <alignment horizontal="center" vertical="center"/>
    </xf>
    <xf numFmtId="2" fontId="29" fillId="50" borderId="10" xfId="0" applyNumberFormat="1" applyFont="1" applyFill="1" applyBorder="1" applyAlignment="1">
      <alignment horizontal="center" vertical="center" wrapText="1"/>
    </xf>
    <xf numFmtId="0" fontId="1" fillId="49" borderId="10" xfId="0" applyFont="1" applyFill="1" applyBorder="1" applyAlignment="1">
      <alignment horizontal="center" vertical="center"/>
    </xf>
    <xf numFmtId="0" fontId="6" fillId="49" borderId="10" xfId="0" applyFont="1" applyFill="1" applyBorder="1" applyAlignment="1">
      <alignment horizontal="center" vertical="center"/>
    </xf>
    <xf numFmtId="1" fontId="6" fillId="39" borderId="10" xfId="0" applyNumberFormat="1" applyFont="1" applyFill="1" applyBorder="1" applyAlignment="1">
      <alignment horizontal="center" vertical="center"/>
    </xf>
    <xf numFmtId="0" fontId="6" fillId="39" borderId="10" xfId="0" applyFont="1" applyFill="1" applyBorder="1" applyAlignment="1">
      <alignment horizontal="center" vertical="center"/>
    </xf>
    <xf numFmtId="0" fontId="41" fillId="35" borderId="10" xfId="0" applyFont="1" applyFill="1" applyBorder="1" applyAlignment="1">
      <alignment horizontal="center" vertical="center"/>
    </xf>
    <xf numFmtId="0" fontId="6" fillId="0" borderId="18" xfId="0" applyFont="1" applyFill="1" applyBorder="1" applyAlignment="1">
      <alignment horizontal="center" vertical="center"/>
    </xf>
    <xf numFmtId="0" fontId="6" fillId="43" borderId="18" xfId="0" applyFont="1" applyFill="1" applyBorder="1" applyAlignment="1">
      <alignment horizontal="center" vertical="center"/>
    </xf>
    <xf numFmtId="1" fontId="6" fillId="43" borderId="18" xfId="0" applyNumberFormat="1" applyFont="1" applyFill="1" applyBorder="1" applyAlignment="1">
      <alignment horizontal="center" vertical="center"/>
    </xf>
    <xf numFmtId="0" fontId="41" fillId="0" borderId="10" xfId="0" applyFont="1" applyFill="1" applyBorder="1" applyAlignment="1">
      <alignment horizontal="center" vertical="center"/>
    </xf>
    <xf numFmtId="0" fontId="41" fillId="0" borderId="18" xfId="0" applyFont="1" applyFill="1" applyBorder="1" applyAlignment="1">
      <alignment horizontal="center" vertical="center"/>
    </xf>
    <xf numFmtId="0" fontId="6" fillId="0" borderId="0" xfId="0" applyFont="1" applyFill="1" applyAlignment="1">
      <alignment horizontal="center" vertical="center"/>
    </xf>
    <xf numFmtId="0" fontId="32" fillId="0" borderId="13" xfId="0" applyFont="1" applyBorder="1" applyAlignment="1">
      <alignment horizontal="center" vertical="center"/>
    </xf>
    <xf numFmtId="0" fontId="2" fillId="0" borderId="10" xfId="0" applyFont="1" applyBorder="1" applyAlignment="1">
      <alignment horizontal="center" vertical="center" wrapText="1"/>
    </xf>
    <xf numFmtId="49" fontId="24" fillId="39" borderId="10" xfId="0" applyNumberFormat="1" applyFont="1" applyFill="1" applyBorder="1" applyAlignment="1">
      <alignment horizontal="center" vertical="center" wrapText="1"/>
    </xf>
    <xf numFmtId="0" fontId="24" fillId="42" borderId="13" xfId="0" applyFont="1" applyFill="1" applyBorder="1" applyAlignment="1">
      <alignment horizontal="center" vertical="center" wrapText="1"/>
    </xf>
    <xf numFmtId="0" fontId="24" fillId="38" borderId="13" xfId="0" applyFont="1" applyFill="1" applyBorder="1" applyAlignment="1">
      <alignment horizontal="center" vertical="center" wrapText="1"/>
    </xf>
    <xf numFmtId="0" fontId="24" fillId="0" borderId="13" xfId="0" applyFont="1" applyBorder="1" applyAlignment="1">
      <alignment horizontal="center" vertical="center" wrapText="1"/>
    </xf>
    <xf numFmtId="0" fontId="25" fillId="0" borderId="0" xfId="0" applyFont="1" applyFill="1" applyBorder="1" applyAlignment="1">
      <alignment/>
    </xf>
    <xf numFmtId="0" fontId="19" fillId="49" borderId="10" xfId="0" applyFont="1" applyFill="1" applyBorder="1" applyAlignment="1">
      <alignment horizontal="center" vertical="center"/>
    </xf>
    <xf numFmtId="1" fontId="19" fillId="49" borderId="10" xfId="0" applyNumberFormat="1" applyFont="1" applyFill="1" applyBorder="1" applyAlignment="1">
      <alignment horizontal="center" vertical="center" wrapText="1"/>
    </xf>
    <xf numFmtId="49" fontId="19" fillId="49" borderId="10" xfId="0" applyNumberFormat="1" applyFont="1" applyFill="1" applyBorder="1" applyAlignment="1">
      <alignment horizontal="center" vertical="center"/>
    </xf>
    <xf numFmtId="1" fontId="1" fillId="38"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49" borderId="10" xfId="0" applyFont="1" applyFill="1" applyBorder="1" applyAlignment="1">
      <alignment horizontal="center" vertical="center" wrapText="1"/>
    </xf>
    <xf numFmtId="3" fontId="1" fillId="49" borderId="10"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24" fillId="39" borderId="21" xfId="0" applyFont="1" applyFill="1" applyBorder="1" applyAlignment="1">
      <alignment horizontal="center" vertical="center" wrapText="1"/>
    </xf>
    <xf numFmtId="49" fontId="24" fillId="38" borderId="18" xfId="0" applyNumberFormat="1" applyFont="1" applyFill="1" applyBorder="1" applyAlignment="1">
      <alignment horizontal="center" vertical="center" wrapText="1"/>
    </xf>
    <xf numFmtId="0" fontId="24" fillId="38" borderId="21" xfId="0" applyFont="1" applyFill="1" applyBorder="1" applyAlignment="1">
      <alignment horizontal="center" vertical="center" wrapText="1"/>
    </xf>
    <xf numFmtId="0" fontId="24" fillId="35" borderId="22"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43" borderId="14" xfId="0" applyFont="1" applyFill="1" applyBorder="1" applyAlignment="1">
      <alignment horizontal="center" vertical="center" wrapText="1"/>
    </xf>
    <xf numFmtId="0" fontId="24" fillId="42" borderId="14" xfId="0" applyFont="1" applyFill="1" applyBorder="1" applyAlignment="1">
      <alignment horizontal="center" vertical="center" wrapText="1"/>
    </xf>
    <xf numFmtId="0" fontId="24" fillId="39" borderId="14" xfId="0" applyFont="1" applyFill="1" applyBorder="1" applyAlignment="1">
      <alignment horizontal="center" vertical="center" wrapText="1"/>
    </xf>
    <xf numFmtId="0" fontId="24" fillId="38" borderId="14" xfId="0" applyFont="1" applyFill="1" applyBorder="1" applyAlignment="1">
      <alignment horizontal="center" vertical="center" wrapText="1"/>
    </xf>
    <xf numFmtId="0" fontId="24" fillId="39" borderId="23" xfId="0" applyFont="1" applyFill="1" applyBorder="1" applyAlignment="1">
      <alignment horizontal="center" vertical="center" wrapText="1"/>
    </xf>
    <xf numFmtId="0" fontId="24" fillId="38" borderId="24" xfId="0" applyFont="1" applyFill="1" applyBorder="1" applyAlignment="1">
      <alignment horizontal="center" vertical="center" wrapText="1"/>
    </xf>
    <xf numFmtId="0" fontId="24" fillId="42" borderId="23" xfId="0" applyFont="1" applyFill="1" applyBorder="1" applyAlignment="1">
      <alignment horizontal="center" vertical="center" wrapText="1"/>
    </xf>
    <xf numFmtId="0" fontId="1" fillId="0" borderId="10" xfId="0" applyFont="1" applyBorder="1" applyAlignment="1">
      <alignment wrapText="1"/>
    </xf>
    <xf numFmtId="0" fontId="2" fillId="0" borderId="10" xfId="0" applyFont="1" applyBorder="1" applyAlignment="1">
      <alignment vertical="center" wrapText="1"/>
    </xf>
    <xf numFmtId="0" fontId="2" fillId="0" borderId="10" xfId="0" applyFont="1" applyBorder="1" applyAlignment="1">
      <alignment horizontal="center" vertical="center"/>
    </xf>
    <xf numFmtId="49" fontId="24" fillId="43"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20"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1" fillId="0" borderId="10" xfId="0" applyFont="1" applyFill="1" applyBorder="1" applyAlignment="1">
      <alignment horizontal="center" vertical="center"/>
    </xf>
    <xf numFmtId="49" fontId="2" fillId="0" borderId="10" xfId="0" applyNumberFormat="1" applyFont="1" applyBorder="1" applyAlignment="1">
      <alignment horizontal="center" vertical="center" wrapText="1"/>
    </xf>
    <xf numFmtId="0" fontId="1" fillId="36" borderId="10" xfId="0" applyFont="1" applyFill="1" applyBorder="1" applyAlignment="1">
      <alignment horizontal="center" vertical="center"/>
    </xf>
    <xf numFmtId="0" fontId="1" fillId="40" borderId="14" xfId="0" applyFont="1" applyFill="1" applyBorder="1" applyAlignment="1">
      <alignment horizontal="center" vertical="center"/>
    </xf>
    <xf numFmtId="0" fontId="0" fillId="39" borderId="14" xfId="0" applyFont="1" applyFill="1" applyBorder="1" applyAlignment="1">
      <alignment/>
    </xf>
    <xf numFmtId="0" fontId="42" fillId="38" borderId="10" xfId="0" applyFont="1" applyFill="1" applyBorder="1" applyAlignment="1">
      <alignment horizontal="center" vertical="center"/>
    </xf>
    <xf numFmtId="0" fontId="1" fillId="43" borderId="10" xfId="0" applyFont="1" applyFill="1" applyBorder="1" applyAlignment="1">
      <alignment horizontal="center" vertical="center" wrapText="1"/>
    </xf>
    <xf numFmtId="0" fontId="4" fillId="44" borderId="10" xfId="0" applyFont="1" applyFill="1" applyBorder="1" applyAlignment="1">
      <alignment horizontal="center" vertical="center" wrapText="1"/>
    </xf>
    <xf numFmtId="3" fontId="1" fillId="35" borderId="10" xfId="0" applyNumberFormat="1" applyFont="1" applyFill="1" applyBorder="1" applyAlignment="1">
      <alignment horizontal="center" vertical="center"/>
    </xf>
    <xf numFmtId="0" fontId="24" fillId="35" borderId="13" xfId="0" applyFont="1" applyFill="1" applyBorder="1" applyAlignment="1">
      <alignment horizontal="center" vertical="center" wrapText="1"/>
    </xf>
    <xf numFmtId="1" fontId="1" fillId="49" borderId="10" xfId="0" applyNumberFormat="1" applyFont="1" applyFill="1" applyBorder="1" applyAlignment="1">
      <alignment horizontal="center" vertical="center"/>
    </xf>
    <xf numFmtId="49" fontId="1" fillId="0" borderId="10" xfId="0" applyNumberFormat="1" applyFont="1" applyBorder="1" applyAlignment="1">
      <alignment horizontal="center" vertical="center" wrapText="1"/>
    </xf>
    <xf numFmtId="0" fontId="32" fillId="0" borderId="22" xfId="0" applyFont="1" applyBorder="1" applyAlignment="1">
      <alignment horizontal="center" vertical="center"/>
    </xf>
    <xf numFmtId="0" fontId="32" fillId="0" borderId="25" xfId="0" applyFont="1" applyBorder="1" applyAlignment="1">
      <alignment horizontal="center" vertical="center"/>
    </xf>
    <xf numFmtId="0" fontId="21" fillId="0" borderId="22" xfId="0" applyFont="1" applyBorder="1" applyAlignment="1">
      <alignment horizontal="center" vertical="center"/>
    </xf>
    <xf numFmtId="0" fontId="21" fillId="0" borderId="25" xfId="0" applyFont="1" applyBorder="1" applyAlignment="1">
      <alignment horizontal="center" vertical="center"/>
    </xf>
    <xf numFmtId="0" fontId="19" fillId="0" borderId="0" xfId="0" applyFont="1" applyAlignment="1">
      <alignment wrapText="1"/>
    </xf>
    <xf numFmtId="0" fontId="30" fillId="0" borderId="0" xfId="0" applyFont="1" applyAlignment="1">
      <alignment wrapText="1"/>
    </xf>
    <xf numFmtId="0" fontId="34" fillId="0" borderId="0" xfId="0" applyFont="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8" xfId="0" applyFont="1" applyBorder="1" applyAlignment="1">
      <alignment horizontal="center" vertical="center" wrapText="1"/>
    </xf>
    <xf numFmtId="0" fontId="0" fillId="0" borderId="15" xfId="0" applyBorder="1" applyAlignment="1">
      <alignment wrapText="1"/>
    </xf>
    <xf numFmtId="0" fontId="34" fillId="0" borderId="0" xfId="0" applyFont="1" applyAlignment="1">
      <alignment vertical="center" wrapText="1"/>
    </xf>
    <xf numFmtId="0" fontId="0" fillId="0" borderId="0" xfId="0" applyAlignment="1">
      <alignment wrapText="1"/>
    </xf>
    <xf numFmtId="0" fontId="3" fillId="0" borderId="0" xfId="0" applyFont="1" applyAlignment="1">
      <alignment horizontal="left" vertical="center" wrapText="1"/>
    </xf>
    <xf numFmtId="0" fontId="1"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alignment horizontal="center" vertical="center"/>
    </xf>
    <xf numFmtId="0" fontId="26"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0" fillId="0" borderId="10" xfId="0" applyBorder="1" applyAlignment="1">
      <alignment/>
    </xf>
    <xf numFmtId="0" fontId="1"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9</xdr:row>
      <xdr:rowOff>0</xdr:rowOff>
    </xdr:from>
    <xdr:to>
      <xdr:col>16</xdr:col>
      <xdr:colOff>171450</xdr:colOff>
      <xdr:row>9</xdr:row>
      <xdr:rowOff>0</xdr:rowOff>
    </xdr:to>
    <xdr:sp>
      <xdr:nvSpPr>
        <xdr:cNvPr id="1" name="Line 9"/>
        <xdr:cNvSpPr>
          <a:spLocks/>
        </xdr:cNvSpPr>
      </xdr:nvSpPr>
      <xdr:spPr>
        <a:xfrm flipH="1">
          <a:off x="18554700" y="6353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28575</xdr:rowOff>
    </xdr:from>
    <xdr:to>
      <xdr:col>0</xdr:col>
      <xdr:colOff>333375</xdr:colOff>
      <xdr:row>8</xdr:row>
      <xdr:rowOff>9525</xdr:rowOff>
    </xdr:to>
    <xdr:sp>
      <xdr:nvSpPr>
        <xdr:cNvPr id="1" name="Line 6"/>
        <xdr:cNvSpPr>
          <a:spLocks/>
        </xdr:cNvSpPr>
      </xdr:nvSpPr>
      <xdr:spPr>
        <a:xfrm flipH="1">
          <a:off x="295275" y="2495550"/>
          <a:ext cx="38100" cy="5172075"/>
        </a:xfrm>
        <a:prstGeom prst="line">
          <a:avLst/>
        </a:prstGeom>
        <a:noFill/>
        <a:ln w="57150"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C19"/>
  <sheetViews>
    <sheetView tabSelected="1" zoomScale="60" zoomScaleNormal="60" zoomScalePageLayoutView="0" workbookViewId="0" topLeftCell="A1">
      <selection activeCell="A1" sqref="A1:C1"/>
    </sheetView>
  </sheetViews>
  <sheetFormatPr defaultColWidth="8.8515625" defaultRowHeight="12.75"/>
  <cols>
    <col min="1" max="1" width="50.140625" style="0" customWidth="1"/>
    <col min="2" max="2" width="11.28125" style="0" customWidth="1"/>
    <col min="3" max="3" width="53.140625" style="29" customWidth="1"/>
  </cols>
  <sheetData>
    <row r="1" spans="1:3" ht="57" customHeight="1">
      <c r="A1" s="293"/>
      <c r="B1" s="294"/>
      <c r="C1" s="294"/>
    </row>
    <row r="2" spans="1:3" ht="57" customHeight="1">
      <c r="A2" s="79" t="s">
        <v>133</v>
      </c>
      <c r="B2" s="66" t="s">
        <v>134</v>
      </c>
      <c r="C2" s="246" t="s">
        <v>93</v>
      </c>
    </row>
    <row r="3" spans="1:3" ht="57" customHeight="1">
      <c r="A3" s="80" t="s">
        <v>57</v>
      </c>
      <c r="B3" s="30"/>
      <c r="C3" s="106" t="s">
        <v>94</v>
      </c>
    </row>
    <row r="4" spans="1:3" ht="57" customHeight="1">
      <c r="A4" s="80" t="s">
        <v>58</v>
      </c>
      <c r="B4" s="42"/>
      <c r="C4" s="107" t="s">
        <v>72</v>
      </c>
    </row>
    <row r="5" spans="1:3" ht="57" customHeight="1">
      <c r="A5" s="80" t="s">
        <v>88</v>
      </c>
      <c r="B5" s="27"/>
      <c r="C5" s="106" t="s">
        <v>73</v>
      </c>
    </row>
    <row r="6" spans="1:3" ht="57" customHeight="1">
      <c r="A6" s="81" t="s">
        <v>89</v>
      </c>
      <c r="B6" s="43"/>
      <c r="C6" s="106" t="s">
        <v>74</v>
      </c>
    </row>
    <row r="7" spans="1:3" ht="57" customHeight="1">
      <c r="A7" s="80" t="s">
        <v>121</v>
      </c>
      <c r="B7" s="82"/>
      <c r="C7" s="106" t="s">
        <v>75</v>
      </c>
    </row>
    <row r="8" spans="1:3" ht="57" customHeight="1">
      <c r="A8" s="80" t="s">
        <v>122</v>
      </c>
      <c r="B8" s="83"/>
      <c r="C8" s="106" t="s">
        <v>76</v>
      </c>
    </row>
    <row r="9" spans="1:3" ht="57" customHeight="1">
      <c r="A9" s="80" t="s">
        <v>123</v>
      </c>
      <c r="B9" s="84"/>
      <c r="C9" s="106" t="s">
        <v>77</v>
      </c>
    </row>
    <row r="10" spans="1:3" ht="57" customHeight="1">
      <c r="A10" s="80" t="s">
        <v>124</v>
      </c>
      <c r="B10" s="85"/>
      <c r="C10" s="108" t="s">
        <v>78</v>
      </c>
    </row>
    <row r="11" spans="1:3" ht="57" customHeight="1">
      <c r="A11" s="80" t="s">
        <v>131</v>
      </c>
      <c r="B11" s="86"/>
      <c r="C11" s="109"/>
    </row>
    <row r="12" spans="1:2" ht="12.75">
      <c r="A12" s="62"/>
      <c r="B12" s="62"/>
    </row>
    <row r="13" spans="1:2" ht="12.75">
      <c r="A13" s="62"/>
      <c r="B13" s="62"/>
    </row>
    <row r="14" spans="1:2" ht="12.75">
      <c r="A14" s="62"/>
      <c r="B14" s="62"/>
    </row>
    <row r="15" spans="1:2" ht="12.75">
      <c r="A15" s="62"/>
      <c r="B15" s="62"/>
    </row>
    <row r="16" spans="1:2" ht="12.75">
      <c r="A16" s="62"/>
      <c r="B16" s="62"/>
    </row>
    <row r="17" spans="1:2" ht="12.75">
      <c r="A17" s="62"/>
      <c r="B17" s="62"/>
    </row>
    <row r="18" spans="1:2" ht="12.75">
      <c r="A18" s="62"/>
      <c r="B18" s="62"/>
    </row>
    <row r="19" spans="1:2" ht="12.75">
      <c r="A19" s="62"/>
      <c r="B19" s="62"/>
    </row>
  </sheetData>
  <sheetProtection/>
  <mergeCells count="1">
    <mergeCell ref="A1:C1"/>
  </mergeCells>
  <printOptions/>
  <pageMargins left="0.75" right="0.75" top="1" bottom="1" header="0.5" footer="0.5"/>
  <pageSetup horizontalDpi="200" verticalDpi="200" orientation="landscape" scale="75"/>
</worksheet>
</file>

<file path=xl/worksheets/sheet10.xml><?xml version="1.0" encoding="utf-8"?>
<worksheet xmlns="http://schemas.openxmlformats.org/spreadsheetml/2006/main" xmlns:r="http://schemas.openxmlformats.org/officeDocument/2006/relationships">
  <sheetPr>
    <pageSetUpPr fitToPage="1"/>
  </sheetPr>
  <dimension ref="A1:O533"/>
  <sheetViews>
    <sheetView zoomScalePageLayoutView="0" workbookViewId="0" topLeftCell="B1">
      <selection activeCell="B1" sqref="B1"/>
    </sheetView>
  </sheetViews>
  <sheetFormatPr defaultColWidth="8.8515625" defaultRowHeight="12.75"/>
  <cols>
    <col min="1" max="1" width="27.421875" style="1" customWidth="1"/>
    <col min="2" max="2" width="19.28125" style="1" customWidth="1"/>
    <col min="3" max="4" width="17.7109375" style="15" customWidth="1"/>
    <col min="5" max="5" width="20.140625" style="16" customWidth="1"/>
    <col min="6" max="7" width="17.7109375" style="15" customWidth="1"/>
    <col min="8" max="9" width="17.7109375" style="0" customWidth="1"/>
    <col min="10" max="10" width="22.421875" style="0" customWidth="1"/>
    <col min="11" max="13" width="7.7109375" style="0" customWidth="1"/>
    <col min="14" max="14" width="8.8515625" style="0" customWidth="1"/>
    <col min="15" max="15" width="11.140625" style="0" customWidth="1"/>
  </cols>
  <sheetData>
    <row r="1" spans="1:10" s="169" customFormat="1" ht="130.5" customHeight="1">
      <c r="A1" s="141" t="s">
        <v>139</v>
      </c>
      <c r="B1" s="141" t="s">
        <v>140</v>
      </c>
      <c r="C1" s="170" t="s">
        <v>48</v>
      </c>
      <c r="D1" s="170" t="s">
        <v>60</v>
      </c>
      <c r="E1" s="171" t="s">
        <v>51</v>
      </c>
      <c r="F1" s="170" t="s">
        <v>49</v>
      </c>
      <c r="G1" s="142" t="s">
        <v>50</v>
      </c>
      <c r="H1" s="142" t="s">
        <v>79</v>
      </c>
      <c r="I1" s="164" t="s">
        <v>80</v>
      </c>
      <c r="J1" s="142" t="s">
        <v>81</v>
      </c>
    </row>
    <row r="2" spans="1:10" ht="45" customHeight="1">
      <c r="A2" s="47" t="s">
        <v>118</v>
      </c>
      <c r="B2" s="48" t="s">
        <v>110</v>
      </c>
      <c r="C2" s="105"/>
      <c r="D2" s="105"/>
      <c r="E2" s="172">
        <v>3</v>
      </c>
      <c r="F2" s="88">
        <v>0</v>
      </c>
      <c r="G2" s="88">
        <v>0</v>
      </c>
      <c r="H2" s="153">
        <f aca="true" t="shared" si="0" ref="H2:H9">SUM(C2:G2)</f>
        <v>3</v>
      </c>
      <c r="I2" s="128">
        <v>1</v>
      </c>
      <c r="J2" s="196">
        <f>H2*I2</f>
        <v>3</v>
      </c>
    </row>
    <row r="3" spans="1:10" ht="45" customHeight="1">
      <c r="A3" s="46" t="s">
        <v>119</v>
      </c>
      <c r="B3" s="49" t="s">
        <v>110</v>
      </c>
      <c r="C3" s="105"/>
      <c r="D3" s="95"/>
      <c r="E3" s="173">
        <v>300</v>
      </c>
      <c r="F3" s="225">
        <v>300</v>
      </c>
      <c r="G3" s="88">
        <v>0</v>
      </c>
      <c r="H3" s="153">
        <f t="shared" si="0"/>
        <v>600</v>
      </c>
      <c r="I3" s="128">
        <v>0.005</v>
      </c>
      <c r="J3" s="196">
        <f aca="true" t="shared" si="1" ref="J3:J9">H3*I3</f>
        <v>3</v>
      </c>
    </row>
    <row r="4" spans="1:10" ht="45" customHeight="1">
      <c r="A4" s="46" t="s">
        <v>120</v>
      </c>
      <c r="B4" s="49" t="s">
        <v>110</v>
      </c>
      <c r="C4" s="88">
        <v>0</v>
      </c>
      <c r="D4" s="95"/>
      <c r="E4" s="173">
        <v>300</v>
      </c>
      <c r="F4" s="172">
        <v>3</v>
      </c>
      <c r="G4" s="88">
        <v>0</v>
      </c>
      <c r="H4" s="153">
        <f t="shared" si="0"/>
        <v>303</v>
      </c>
      <c r="I4" s="128">
        <v>0.005</v>
      </c>
      <c r="J4" s="194">
        <f t="shared" si="1"/>
        <v>1.5150000000000001</v>
      </c>
    </row>
    <row r="5" spans="1:10" ht="45" customHeight="1">
      <c r="A5" s="46" t="s">
        <v>115</v>
      </c>
      <c r="B5" s="50" t="s">
        <v>111</v>
      </c>
      <c r="C5" s="105"/>
      <c r="D5" s="95"/>
      <c r="E5" s="88">
        <v>0</v>
      </c>
      <c r="F5" s="88">
        <v>0</v>
      </c>
      <c r="G5" s="88">
        <v>0</v>
      </c>
      <c r="H5" s="153">
        <f t="shared" si="0"/>
        <v>0</v>
      </c>
      <c r="I5" s="128">
        <v>0.005</v>
      </c>
      <c r="J5" s="235">
        <f t="shared" si="1"/>
        <v>0</v>
      </c>
    </row>
    <row r="6" spans="1:10" ht="45" customHeight="1">
      <c r="A6" s="46" t="s">
        <v>116</v>
      </c>
      <c r="B6" s="51" t="s">
        <v>112</v>
      </c>
      <c r="C6" s="105"/>
      <c r="D6" s="88">
        <v>0</v>
      </c>
      <c r="E6" s="88">
        <v>0</v>
      </c>
      <c r="F6" s="88">
        <v>0</v>
      </c>
      <c r="G6" s="172">
        <v>3</v>
      </c>
      <c r="H6" s="153">
        <f t="shared" si="0"/>
        <v>3</v>
      </c>
      <c r="I6" s="128">
        <v>0.009</v>
      </c>
      <c r="J6" s="291">
        <f t="shared" si="1"/>
        <v>0.026999999999999996</v>
      </c>
    </row>
    <row r="7" spans="1:10" ht="45" customHeight="1">
      <c r="A7" s="53" t="s">
        <v>117</v>
      </c>
      <c r="B7" s="51" t="s">
        <v>112</v>
      </c>
      <c r="C7" s="88">
        <v>0</v>
      </c>
      <c r="D7" s="88">
        <v>0</v>
      </c>
      <c r="E7" s="88">
        <v>0</v>
      </c>
      <c r="F7" s="88">
        <v>0</v>
      </c>
      <c r="G7" s="88">
        <v>0</v>
      </c>
      <c r="H7" s="153">
        <f t="shared" si="0"/>
        <v>0</v>
      </c>
      <c r="I7" s="128">
        <v>1</v>
      </c>
      <c r="J7" s="235">
        <f t="shared" si="1"/>
        <v>0</v>
      </c>
    </row>
    <row r="8" spans="1:10" ht="45" customHeight="1">
      <c r="A8" s="46" t="s">
        <v>116</v>
      </c>
      <c r="B8" s="50" t="s">
        <v>111</v>
      </c>
      <c r="C8" s="105"/>
      <c r="D8" s="88">
        <v>0</v>
      </c>
      <c r="E8" s="172">
        <v>3</v>
      </c>
      <c r="F8" s="210">
        <v>30</v>
      </c>
      <c r="G8" s="173">
        <v>300</v>
      </c>
      <c r="H8" s="153">
        <f t="shared" si="0"/>
        <v>333</v>
      </c>
      <c r="I8" s="128">
        <v>0.282</v>
      </c>
      <c r="J8" s="193">
        <f t="shared" si="1"/>
        <v>93.90599999999999</v>
      </c>
    </row>
    <row r="9" spans="1:10" ht="45" customHeight="1">
      <c r="A9" s="46" t="s">
        <v>117</v>
      </c>
      <c r="B9" s="50" t="s">
        <v>111</v>
      </c>
      <c r="C9" s="105"/>
      <c r="D9" s="88">
        <v>0</v>
      </c>
      <c r="E9" s="172">
        <v>3</v>
      </c>
      <c r="F9" s="172">
        <v>3</v>
      </c>
      <c r="G9" s="89" t="s">
        <v>144</v>
      </c>
      <c r="H9" s="153">
        <f t="shared" si="0"/>
        <v>6</v>
      </c>
      <c r="I9" s="128">
        <v>1</v>
      </c>
      <c r="J9" s="196">
        <f t="shared" si="1"/>
        <v>6</v>
      </c>
    </row>
    <row r="10" spans="1:9" s="2" customFormat="1" ht="24.75" customHeight="1">
      <c r="A10" s="103"/>
      <c r="B10" s="103"/>
      <c r="C10" s="10"/>
      <c r="D10" s="10"/>
      <c r="E10" s="178"/>
      <c r="F10" s="167"/>
      <c r="G10" s="167"/>
      <c r="H10" s="168"/>
      <c r="I10" s="166"/>
    </row>
    <row r="11" spans="1:8" s="2" customFormat="1" ht="51.75" customHeight="1">
      <c r="A11" s="302" t="s">
        <v>81</v>
      </c>
      <c r="B11" s="303"/>
      <c r="C11" s="259">
        <f>(C2*$I2)+(C3*$I3)+(C4*$I4)+(C5*$I5)+(C6*$I6)+(C7*$I7)+(C8*$I8)+(C9*$I9)</f>
        <v>0</v>
      </c>
      <c r="D11" s="289"/>
      <c r="E11" s="221">
        <f>(E2*$I2)+(E3*$I3)+(E4*$I4)+(E5*$I5)+(E6*$I6)+(E7*$I7)+(E8*$I8)+(E9*$I9)</f>
        <v>9.846</v>
      </c>
      <c r="F11" s="224">
        <f>(F2*$I2)+(F3*$I3)+(F4*$I4)+(F5*$I5)+(F6*$I6)+(F7*$I7)+(F8*$I8)+(F9*$I9)</f>
        <v>12.975</v>
      </c>
      <c r="G11" s="224">
        <f>(G2*$I2)+(G3*$I3)+(G4*$I4)+(G5*$I5)+(G6*$I6)+(G7*$I7)+(G8*$I8)+(G9*$I9)</f>
        <v>84.627</v>
      </c>
      <c r="H11" s="54"/>
    </row>
    <row r="12" spans="1:15" ht="33.75" customHeight="1">
      <c r="A12" s="300" t="s">
        <v>35</v>
      </c>
      <c r="B12" s="302"/>
      <c r="C12" s="204">
        <v>0.25</v>
      </c>
      <c r="D12" s="204">
        <v>0.5</v>
      </c>
      <c r="E12" s="207">
        <v>1</v>
      </c>
      <c r="F12" s="207">
        <v>1</v>
      </c>
      <c r="G12" s="204">
        <v>1</v>
      </c>
      <c r="H12" s="65"/>
      <c r="I12" s="4"/>
      <c r="J12" s="4"/>
      <c r="K12" s="4"/>
      <c r="L12" s="4"/>
      <c r="M12" s="4"/>
      <c r="N12" s="4"/>
      <c r="O12" s="4"/>
    </row>
    <row r="13" spans="1:15" ht="30.75" customHeight="1">
      <c r="A13" s="59"/>
      <c r="B13" s="60"/>
      <c r="C13" s="11"/>
      <c r="D13" s="11"/>
      <c r="E13" s="11"/>
      <c r="F13" s="185"/>
      <c r="G13" s="11"/>
      <c r="H13" s="11"/>
      <c r="I13" s="11"/>
      <c r="J13" s="4"/>
      <c r="K13" s="4"/>
      <c r="L13" s="4"/>
      <c r="M13" s="4"/>
      <c r="N13" s="4"/>
      <c r="O13" s="4"/>
    </row>
    <row r="14" spans="1:15" ht="51" customHeight="1">
      <c r="A14" s="2" t="s">
        <v>96</v>
      </c>
      <c r="B14" s="306" t="s">
        <v>97</v>
      </c>
      <c r="C14" s="306"/>
      <c r="D14" s="306"/>
      <c r="E14" s="306"/>
      <c r="F14" s="306"/>
      <c r="G14" s="306"/>
      <c r="H14" s="208"/>
      <c r="I14" s="208"/>
      <c r="J14" s="4"/>
      <c r="K14" s="4"/>
      <c r="L14" s="4"/>
      <c r="M14" s="4"/>
      <c r="N14" s="4"/>
      <c r="O14" s="4"/>
    </row>
    <row r="15" spans="1:15" ht="50.25" customHeight="1">
      <c r="A15" s="59"/>
      <c r="B15" s="60"/>
      <c r="C15" s="11"/>
      <c r="D15" s="11"/>
      <c r="E15" s="11"/>
      <c r="F15" s="11"/>
      <c r="G15" s="11"/>
      <c r="H15" s="11"/>
      <c r="I15" s="11"/>
      <c r="J15" s="4"/>
      <c r="K15" s="4"/>
      <c r="L15" s="4"/>
      <c r="M15" s="4"/>
      <c r="N15" s="4"/>
      <c r="O15" s="4"/>
    </row>
    <row r="16" spans="1:15" ht="33" customHeight="1">
      <c r="A16" s="56"/>
      <c r="B16" s="60"/>
      <c r="C16" s="11"/>
      <c r="D16" s="11"/>
      <c r="E16" s="11"/>
      <c r="F16" s="11"/>
      <c r="G16" s="11"/>
      <c r="H16" s="11"/>
      <c r="I16" s="11"/>
      <c r="J16" s="18"/>
      <c r="K16" s="18"/>
      <c r="L16" s="18"/>
      <c r="M16" s="4"/>
      <c r="N16" s="4"/>
      <c r="O16" s="4"/>
    </row>
    <row r="17" spans="1:12" ht="30" customHeight="1">
      <c r="A17" s="59"/>
      <c r="B17" s="60"/>
      <c r="C17" s="61"/>
      <c r="D17" s="61"/>
      <c r="E17" s="186"/>
      <c r="F17" s="61"/>
      <c r="G17" s="61"/>
      <c r="H17" s="61"/>
      <c r="I17" s="18"/>
      <c r="J17" s="18"/>
      <c r="K17" s="18"/>
      <c r="L17" s="18"/>
    </row>
    <row r="18" spans="1:8" ht="15.75">
      <c r="A18" s="56"/>
      <c r="B18" s="56"/>
      <c r="C18" s="104"/>
      <c r="D18" s="104"/>
      <c r="E18" s="187"/>
      <c r="F18" s="104"/>
      <c r="G18" s="104"/>
      <c r="H18" s="62"/>
    </row>
    <row r="19" spans="1:8" ht="15.75">
      <c r="A19" s="56"/>
      <c r="B19" s="56"/>
      <c r="C19" s="104"/>
      <c r="D19" s="104"/>
      <c r="E19" s="187"/>
      <c r="F19" s="104"/>
      <c r="G19" s="104"/>
      <c r="H19" s="62"/>
    </row>
    <row r="20" spans="1:8" ht="15.75">
      <c r="A20" s="56"/>
      <c r="B20" s="56"/>
      <c r="C20" s="104"/>
      <c r="D20" s="104"/>
      <c r="E20" s="187"/>
      <c r="F20" s="104"/>
      <c r="G20" s="104"/>
      <c r="H20" s="62"/>
    </row>
    <row r="21" spans="1:8" ht="15.75">
      <c r="A21" s="56"/>
      <c r="B21" s="56"/>
      <c r="C21" s="104"/>
      <c r="D21" s="104"/>
      <c r="E21" s="187"/>
      <c r="F21" s="104"/>
      <c r="G21" s="104"/>
      <c r="H21" s="62"/>
    </row>
    <row r="22" spans="1:8" ht="15.75">
      <c r="A22" s="56"/>
      <c r="B22" s="56"/>
      <c r="C22" s="104"/>
      <c r="D22" s="104"/>
      <c r="E22" s="187"/>
      <c r="F22" s="104"/>
      <c r="G22" s="104"/>
      <c r="H22" s="62"/>
    </row>
    <row r="23" spans="1:8" ht="15.75">
      <c r="A23" s="56"/>
      <c r="B23" s="56"/>
      <c r="C23" s="104"/>
      <c r="D23" s="104"/>
      <c r="E23" s="187"/>
      <c r="F23" s="104"/>
      <c r="G23" s="104"/>
      <c r="H23" s="62"/>
    </row>
    <row r="24" spans="1:8" ht="15.75">
      <c r="A24" s="56"/>
      <c r="B24" s="56"/>
      <c r="C24" s="104"/>
      <c r="D24" s="104"/>
      <c r="E24" s="187"/>
      <c r="F24" s="104"/>
      <c r="G24" s="104"/>
      <c r="H24" s="62"/>
    </row>
    <row r="25" spans="1:8" ht="15.75">
      <c r="A25" s="56"/>
      <c r="B25" s="56"/>
      <c r="C25" s="104"/>
      <c r="D25" s="104"/>
      <c r="E25" s="187"/>
      <c r="F25" s="104"/>
      <c r="G25" s="104"/>
      <c r="H25" s="62"/>
    </row>
    <row r="26" spans="1:8" ht="15.75">
      <c r="A26" s="56"/>
      <c r="B26" s="56"/>
      <c r="C26" s="104"/>
      <c r="D26" s="104"/>
      <c r="E26" s="187"/>
      <c r="F26" s="104"/>
      <c r="G26" s="104"/>
      <c r="H26" s="62"/>
    </row>
    <row r="27" spans="1:8" ht="15.75">
      <c r="A27" s="56"/>
      <c r="B27" s="56"/>
      <c r="C27" s="104"/>
      <c r="D27" s="104"/>
      <c r="E27" s="187"/>
      <c r="F27" s="104"/>
      <c r="G27" s="104"/>
      <c r="H27" s="62"/>
    </row>
    <row r="28" spans="1:8" ht="15.75">
      <c r="A28" s="56"/>
      <c r="B28" s="56"/>
      <c r="C28" s="104"/>
      <c r="D28" s="104"/>
      <c r="E28" s="187"/>
      <c r="F28" s="104"/>
      <c r="G28" s="104"/>
      <c r="H28" s="62"/>
    </row>
    <row r="29" spans="1:8" ht="15.75">
      <c r="A29" s="56"/>
      <c r="B29" s="56"/>
      <c r="C29" s="104"/>
      <c r="D29" s="104"/>
      <c r="E29" s="187"/>
      <c r="F29" s="104"/>
      <c r="G29" s="104"/>
      <c r="H29" s="62"/>
    </row>
    <row r="30" spans="1:8" ht="15.75">
      <c r="A30" s="56"/>
      <c r="B30" s="56"/>
      <c r="C30" s="104"/>
      <c r="D30" s="104"/>
      <c r="E30" s="187"/>
      <c r="F30" s="104"/>
      <c r="G30" s="104"/>
      <c r="H30" s="62"/>
    </row>
    <row r="31" spans="1:8" ht="15.75">
      <c r="A31" s="56"/>
      <c r="B31" s="56"/>
      <c r="C31" s="104"/>
      <c r="D31" s="104"/>
      <c r="E31" s="187"/>
      <c r="F31" s="104"/>
      <c r="G31" s="104"/>
      <c r="H31" s="62"/>
    </row>
    <row r="32" spans="1:8" ht="15.75">
      <c r="A32" s="56"/>
      <c r="B32" s="56"/>
      <c r="C32" s="104"/>
      <c r="D32" s="104"/>
      <c r="E32" s="187"/>
      <c r="F32" s="104"/>
      <c r="G32" s="104"/>
      <c r="H32" s="62"/>
    </row>
    <row r="33" spans="1:8" ht="15.75">
      <c r="A33" s="56"/>
      <c r="B33" s="56"/>
      <c r="C33" s="104"/>
      <c r="D33" s="104"/>
      <c r="E33" s="187"/>
      <c r="F33" s="104"/>
      <c r="G33" s="104"/>
      <c r="H33" s="62"/>
    </row>
    <row r="34" spans="1:8" ht="15.75">
      <c r="A34" s="56"/>
      <c r="B34" s="56"/>
      <c r="C34" s="104"/>
      <c r="D34" s="104"/>
      <c r="E34" s="187"/>
      <c r="F34" s="104"/>
      <c r="G34" s="104"/>
      <c r="H34" s="62"/>
    </row>
    <row r="35" spans="1:8" ht="15.75">
      <c r="A35" s="56"/>
      <c r="B35" s="56"/>
      <c r="C35" s="104"/>
      <c r="D35" s="104"/>
      <c r="E35" s="187"/>
      <c r="F35" s="104"/>
      <c r="G35" s="104"/>
      <c r="H35" s="62"/>
    </row>
    <row r="36" spans="1:8" ht="15.75">
      <c r="A36" s="56"/>
      <c r="B36" s="56"/>
      <c r="C36" s="104"/>
      <c r="D36" s="104"/>
      <c r="E36" s="187"/>
      <c r="F36" s="104"/>
      <c r="G36" s="104"/>
      <c r="H36" s="62"/>
    </row>
    <row r="37" spans="1:8" ht="15.75">
      <c r="A37" s="56"/>
      <c r="B37" s="56"/>
      <c r="C37" s="104"/>
      <c r="D37" s="104"/>
      <c r="E37" s="187"/>
      <c r="F37" s="104"/>
      <c r="G37" s="104"/>
      <c r="H37" s="62"/>
    </row>
    <row r="38" ht="15.75">
      <c r="E38" s="188"/>
    </row>
    <row r="39" ht="15.75">
      <c r="E39" s="188"/>
    </row>
    <row r="40" ht="15.75">
      <c r="E40" s="188"/>
    </row>
    <row r="41" ht="15.75">
      <c r="E41" s="188"/>
    </row>
    <row r="42" ht="15.75">
      <c r="E42" s="188"/>
    </row>
    <row r="43" ht="15.75">
      <c r="E43" s="188"/>
    </row>
    <row r="44" ht="15.75">
      <c r="E44" s="188"/>
    </row>
    <row r="45" ht="15.75">
      <c r="E45" s="188"/>
    </row>
    <row r="46" ht="15.75">
      <c r="E46" s="188"/>
    </row>
    <row r="47" ht="15.75">
      <c r="E47" s="188"/>
    </row>
    <row r="48" ht="15.75">
      <c r="E48" s="188"/>
    </row>
    <row r="49" ht="15.75">
      <c r="E49" s="188"/>
    </row>
    <row r="50" ht="15.75">
      <c r="E50" s="188"/>
    </row>
    <row r="51" ht="15.75">
      <c r="E51" s="188"/>
    </row>
    <row r="52" ht="15.75">
      <c r="E52" s="188"/>
    </row>
    <row r="53" ht="15.75">
      <c r="E53" s="188"/>
    </row>
    <row r="54" ht="15.75">
      <c r="E54" s="188"/>
    </row>
    <row r="55" ht="15.75">
      <c r="E55" s="188"/>
    </row>
    <row r="56" ht="15.75">
      <c r="E56" s="188"/>
    </row>
    <row r="57" ht="15.75">
      <c r="E57" s="188"/>
    </row>
    <row r="58" ht="15.75">
      <c r="E58" s="188"/>
    </row>
    <row r="59" ht="15.75">
      <c r="E59" s="188"/>
    </row>
    <row r="60" ht="15.75">
      <c r="E60" s="188"/>
    </row>
    <row r="61" ht="15.75">
      <c r="E61" s="188"/>
    </row>
    <row r="62" ht="15.75">
      <c r="E62" s="188"/>
    </row>
    <row r="63" ht="15.75">
      <c r="E63" s="188"/>
    </row>
    <row r="64" ht="15.75">
      <c r="E64" s="188"/>
    </row>
    <row r="65" ht="15.75">
      <c r="E65" s="188"/>
    </row>
    <row r="66" ht="15.75">
      <c r="E66" s="188"/>
    </row>
    <row r="67" ht="15.75">
      <c r="E67" s="188"/>
    </row>
    <row r="68" ht="15.75">
      <c r="E68" s="188"/>
    </row>
    <row r="69" ht="15.75">
      <c r="E69" s="188"/>
    </row>
    <row r="70" ht="15.75">
      <c r="E70" s="188"/>
    </row>
    <row r="71" ht="15.75">
      <c r="E71" s="188"/>
    </row>
    <row r="72" ht="15.75">
      <c r="E72" s="188"/>
    </row>
    <row r="73" ht="15.75">
      <c r="E73" s="188"/>
    </row>
    <row r="74" ht="15.75">
      <c r="E74" s="188"/>
    </row>
    <row r="75" ht="15.75">
      <c r="E75" s="188"/>
    </row>
    <row r="76" ht="15.75">
      <c r="E76" s="188"/>
    </row>
    <row r="77" ht="15.75">
      <c r="E77" s="188"/>
    </row>
    <row r="78" ht="15.75">
      <c r="E78" s="188"/>
    </row>
    <row r="79" ht="15.75">
      <c r="E79" s="188"/>
    </row>
    <row r="80" ht="15.75">
      <c r="E80" s="188"/>
    </row>
    <row r="81" ht="15.75">
      <c r="E81" s="188"/>
    </row>
    <row r="82" ht="15.75">
      <c r="E82" s="188"/>
    </row>
    <row r="83" ht="15.75">
      <c r="E83" s="188"/>
    </row>
    <row r="84" ht="15.75">
      <c r="E84" s="188"/>
    </row>
    <row r="85" ht="15.75">
      <c r="E85" s="188"/>
    </row>
    <row r="86" ht="15.75">
      <c r="E86" s="188"/>
    </row>
    <row r="87" ht="15.75">
      <c r="E87" s="188"/>
    </row>
    <row r="88" ht="15.75">
      <c r="E88" s="188"/>
    </row>
    <row r="89" ht="15.75">
      <c r="E89" s="188"/>
    </row>
    <row r="90" ht="15.75">
      <c r="E90" s="188"/>
    </row>
    <row r="91" ht="15.75">
      <c r="E91" s="188"/>
    </row>
    <row r="92" ht="15.75">
      <c r="E92" s="188"/>
    </row>
    <row r="93" ht="15.75">
      <c r="E93" s="188"/>
    </row>
    <row r="94" ht="15.75">
      <c r="E94" s="188"/>
    </row>
    <row r="95" ht="15.75">
      <c r="E95" s="188"/>
    </row>
    <row r="96" ht="15.75">
      <c r="E96" s="188"/>
    </row>
    <row r="97" ht="15.75">
      <c r="E97" s="188"/>
    </row>
    <row r="98" ht="15.75">
      <c r="E98" s="188"/>
    </row>
    <row r="99" ht="15.75">
      <c r="E99" s="188"/>
    </row>
    <row r="100" ht="15.75">
      <c r="E100" s="188"/>
    </row>
    <row r="101" ht="15.75">
      <c r="E101" s="188"/>
    </row>
    <row r="102" ht="15.75">
      <c r="E102" s="188"/>
    </row>
    <row r="103" ht="15.75">
      <c r="E103" s="188"/>
    </row>
    <row r="104" ht="15.75">
      <c r="E104" s="188"/>
    </row>
    <row r="105" ht="15.75">
      <c r="E105" s="188"/>
    </row>
    <row r="106" ht="15.75">
      <c r="E106" s="188"/>
    </row>
    <row r="107" ht="15.75">
      <c r="E107" s="188"/>
    </row>
    <row r="108" ht="15.75">
      <c r="E108" s="188"/>
    </row>
    <row r="109" ht="15.75">
      <c r="E109" s="188"/>
    </row>
    <row r="110" ht="15.75">
      <c r="E110" s="188"/>
    </row>
    <row r="111" ht="15.75">
      <c r="E111" s="188"/>
    </row>
    <row r="112" ht="15.75">
      <c r="E112" s="188"/>
    </row>
    <row r="113" ht="15.75">
      <c r="E113" s="188"/>
    </row>
    <row r="114" ht="15.75">
      <c r="E114" s="188"/>
    </row>
    <row r="115" ht="15.75">
      <c r="E115" s="188"/>
    </row>
    <row r="116" ht="15.75">
      <c r="E116" s="188"/>
    </row>
    <row r="117" ht="15.75">
      <c r="E117" s="188"/>
    </row>
    <row r="118" ht="15.75">
      <c r="E118" s="188"/>
    </row>
    <row r="119" ht="15.75">
      <c r="E119" s="188"/>
    </row>
    <row r="120" ht="15.75">
      <c r="E120" s="188"/>
    </row>
    <row r="121" ht="15.75">
      <c r="E121" s="188"/>
    </row>
    <row r="122" ht="15.75">
      <c r="E122" s="188"/>
    </row>
    <row r="123" ht="15.75">
      <c r="E123" s="188"/>
    </row>
    <row r="124" ht="15.75">
      <c r="E124" s="188"/>
    </row>
    <row r="125" ht="15.75">
      <c r="E125" s="188"/>
    </row>
    <row r="126" ht="15.75">
      <c r="E126" s="188"/>
    </row>
    <row r="127" ht="15.75">
      <c r="E127" s="188"/>
    </row>
    <row r="128" ht="15.75">
      <c r="E128" s="188"/>
    </row>
    <row r="129" ht="15.75">
      <c r="E129" s="188"/>
    </row>
    <row r="130" ht="15.75">
      <c r="E130" s="188"/>
    </row>
    <row r="131" ht="15.75">
      <c r="E131" s="188"/>
    </row>
    <row r="132" ht="15.75">
      <c r="E132" s="188"/>
    </row>
    <row r="133" ht="15.75">
      <c r="E133" s="188"/>
    </row>
    <row r="134" ht="15.75">
      <c r="E134" s="188"/>
    </row>
    <row r="135" ht="15.75">
      <c r="E135" s="188"/>
    </row>
    <row r="136" ht="15.75">
      <c r="E136" s="188"/>
    </row>
    <row r="137" ht="15.75">
      <c r="E137" s="188"/>
    </row>
    <row r="138" ht="15.75">
      <c r="E138" s="188"/>
    </row>
    <row r="139" ht="15.75">
      <c r="E139" s="188"/>
    </row>
    <row r="140" ht="15.75">
      <c r="E140" s="188"/>
    </row>
    <row r="141" ht="15.75">
      <c r="E141" s="188"/>
    </row>
    <row r="142" ht="15.75">
      <c r="E142" s="188"/>
    </row>
    <row r="143" ht="15.75">
      <c r="E143" s="188"/>
    </row>
    <row r="144" ht="15.75">
      <c r="E144" s="188"/>
    </row>
    <row r="145" ht="15.75">
      <c r="E145" s="188"/>
    </row>
    <row r="146" ht="15.75">
      <c r="E146" s="188"/>
    </row>
    <row r="147" ht="15.75">
      <c r="E147" s="188"/>
    </row>
    <row r="148" ht="15.75">
      <c r="E148" s="188"/>
    </row>
    <row r="149" ht="15.75">
      <c r="E149" s="188"/>
    </row>
    <row r="150" ht="15.75">
      <c r="E150" s="188"/>
    </row>
    <row r="151" ht="15.75">
      <c r="E151" s="188"/>
    </row>
    <row r="152" ht="15.75">
      <c r="E152" s="188"/>
    </row>
    <row r="153" ht="15.75">
      <c r="E153" s="188"/>
    </row>
    <row r="154" ht="15.75">
      <c r="E154" s="188"/>
    </row>
    <row r="155" ht="15.75">
      <c r="E155" s="188"/>
    </row>
    <row r="156" ht="15.75">
      <c r="E156" s="188"/>
    </row>
    <row r="157" ht="15.75">
      <c r="E157" s="188"/>
    </row>
    <row r="158" ht="15.75">
      <c r="E158" s="188"/>
    </row>
    <row r="159" ht="15.75">
      <c r="E159" s="188"/>
    </row>
    <row r="160" ht="15.75">
      <c r="E160" s="188"/>
    </row>
    <row r="161" ht="15.75">
      <c r="E161" s="188"/>
    </row>
    <row r="162" ht="15.75">
      <c r="E162" s="188"/>
    </row>
    <row r="163" ht="15.75">
      <c r="E163" s="188"/>
    </row>
    <row r="164" ht="15.75">
      <c r="E164" s="188"/>
    </row>
    <row r="165" ht="15.75">
      <c r="E165" s="188"/>
    </row>
    <row r="166" ht="15.75">
      <c r="E166" s="188"/>
    </row>
    <row r="167" ht="15.75">
      <c r="E167" s="188"/>
    </row>
    <row r="168" ht="15.75">
      <c r="E168" s="188"/>
    </row>
    <row r="169" ht="15.75">
      <c r="E169" s="188"/>
    </row>
    <row r="170" ht="15.75">
      <c r="E170" s="188"/>
    </row>
    <row r="171" ht="15.75">
      <c r="E171" s="188"/>
    </row>
    <row r="172" ht="15.75">
      <c r="E172" s="188"/>
    </row>
    <row r="173" ht="15.75">
      <c r="E173" s="188"/>
    </row>
    <row r="174" ht="15.75">
      <c r="E174" s="188"/>
    </row>
    <row r="175" ht="15.75">
      <c r="E175" s="188"/>
    </row>
    <row r="176" ht="15.75">
      <c r="E176" s="188"/>
    </row>
    <row r="177" ht="15.75">
      <c r="E177" s="188"/>
    </row>
    <row r="178" ht="15.75">
      <c r="E178" s="188"/>
    </row>
    <row r="179" ht="15.75">
      <c r="E179" s="188"/>
    </row>
    <row r="180" ht="15.75">
      <c r="E180" s="188"/>
    </row>
    <row r="181" ht="15.75">
      <c r="E181" s="188"/>
    </row>
    <row r="182" ht="15.75">
      <c r="E182" s="188"/>
    </row>
    <row r="183" ht="15.75">
      <c r="E183" s="188"/>
    </row>
    <row r="184" ht="15.75">
      <c r="E184" s="188"/>
    </row>
    <row r="185" ht="15.75">
      <c r="E185" s="188"/>
    </row>
    <row r="186" ht="15.75">
      <c r="E186" s="188"/>
    </row>
    <row r="187" ht="15.75">
      <c r="E187" s="188"/>
    </row>
    <row r="188" ht="15.75">
      <c r="E188" s="188"/>
    </row>
    <row r="189" ht="15.75">
      <c r="E189" s="188"/>
    </row>
    <row r="190" ht="15.75">
      <c r="E190" s="188"/>
    </row>
    <row r="191" ht="15.75">
      <c r="E191" s="188"/>
    </row>
    <row r="192" ht="15.75">
      <c r="E192" s="188"/>
    </row>
    <row r="193" ht="15.75">
      <c r="E193" s="188"/>
    </row>
    <row r="194" ht="15.75">
      <c r="E194" s="188"/>
    </row>
    <row r="195" ht="15.75">
      <c r="E195" s="188"/>
    </row>
    <row r="196" ht="15.75">
      <c r="E196" s="188"/>
    </row>
    <row r="197" ht="15.75">
      <c r="E197" s="188"/>
    </row>
    <row r="198" ht="15.75">
      <c r="E198" s="188"/>
    </row>
    <row r="199" ht="15.75">
      <c r="E199" s="188"/>
    </row>
    <row r="200" ht="15.75">
      <c r="E200" s="188"/>
    </row>
    <row r="201" ht="15.75">
      <c r="E201" s="188"/>
    </row>
    <row r="202" ht="15.75">
      <c r="E202" s="188"/>
    </row>
    <row r="203" ht="15.75">
      <c r="E203" s="188"/>
    </row>
    <row r="204" ht="15.75">
      <c r="E204" s="188"/>
    </row>
    <row r="205" ht="15.75">
      <c r="E205" s="188"/>
    </row>
    <row r="206" ht="15.75">
      <c r="E206" s="188"/>
    </row>
    <row r="207" ht="15.75">
      <c r="E207" s="188"/>
    </row>
    <row r="208" ht="15.75">
      <c r="E208" s="188"/>
    </row>
    <row r="209" ht="15.75">
      <c r="E209" s="188"/>
    </row>
    <row r="210" ht="15.75">
      <c r="E210" s="188"/>
    </row>
    <row r="211" ht="15.75">
      <c r="E211" s="188"/>
    </row>
    <row r="212" ht="15.75">
      <c r="E212" s="188"/>
    </row>
    <row r="213" ht="15.75">
      <c r="E213" s="188"/>
    </row>
    <row r="214" ht="15.75">
      <c r="E214" s="188"/>
    </row>
    <row r="215" ht="15.75">
      <c r="E215" s="188"/>
    </row>
    <row r="216" ht="15.75">
      <c r="E216" s="188"/>
    </row>
    <row r="217" ht="15.75">
      <c r="E217" s="188"/>
    </row>
    <row r="218" ht="15.75">
      <c r="E218" s="188"/>
    </row>
    <row r="219" ht="15.75">
      <c r="E219" s="188"/>
    </row>
    <row r="220" ht="15.75">
      <c r="E220" s="188"/>
    </row>
    <row r="221" ht="15.75">
      <c r="E221" s="188"/>
    </row>
    <row r="222" ht="15.75">
      <c r="E222" s="188"/>
    </row>
    <row r="223" ht="15.75">
      <c r="E223" s="188"/>
    </row>
    <row r="224" ht="15.75">
      <c r="E224" s="188"/>
    </row>
    <row r="225" ht="15.75">
      <c r="E225" s="188"/>
    </row>
    <row r="226" ht="15.75">
      <c r="E226" s="188"/>
    </row>
    <row r="227" ht="15.75">
      <c r="E227" s="188"/>
    </row>
    <row r="228" ht="15.75">
      <c r="E228" s="188"/>
    </row>
    <row r="229" ht="15.75">
      <c r="E229" s="188"/>
    </row>
    <row r="230" ht="15.75">
      <c r="E230" s="188"/>
    </row>
    <row r="231" ht="15.75">
      <c r="E231" s="188"/>
    </row>
    <row r="232" ht="15.75">
      <c r="E232" s="188"/>
    </row>
    <row r="233" ht="15.75">
      <c r="E233" s="188"/>
    </row>
    <row r="234" ht="15.75">
      <c r="E234" s="188"/>
    </row>
    <row r="235" ht="15.75">
      <c r="E235" s="188"/>
    </row>
    <row r="236" ht="15.75">
      <c r="E236" s="188"/>
    </row>
    <row r="237" ht="15.75">
      <c r="E237" s="188"/>
    </row>
    <row r="238" ht="15.75">
      <c r="E238" s="188"/>
    </row>
    <row r="239" ht="15.75">
      <c r="E239" s="188"/>
    </row>
    <row r="240" ht="15.75">
      <c r="E240" s="188"/>
    </row>
    <row r="241" ht="15.75">
      <c r="E241" s="188"/>
    </row>
    <row r="242" ht="15.75">
      <c r="E242" s="188"/>
    </row>
    <row r="243" ht="15.75">
      <c r="E243" s="188"/>
    </row>
    <row r="244" ht="15.75">
      <c r="E244" s="188"/>
    </row>
    <row r="245" ht="15.75">
      <c r="E245" s="188"/>
    </row>
    <row r="246" ht="15.75">
      <c r="E246" s="188"/>
    </row>
    <row r="247" ht="15.75">
      <c r="E247" s="188"/>
    </row>
    <row r="248" ht="15.75">
      <c r="E248" s="188"/>
    </row>
    <row r="249" ht="15.75">
      <c r="E249" s="188"/>
    </row>
    <row r="250" ht="15.75">
      <c r="E250" s="188"/>
    </row>
    <row r="251" ht="15.75">
      <c r="E251" s="188"/>
    </row>
    <row r="252" ht="15.75">
      <c r="E252" s="188"/>
    </row>
    <row r="253" ht="15.75">
      <c r="E253" s="188"/>
    </row>
    <row r="254" ht="15.75">
      <c r="E254" s="188"/>
    </row>
    <row r="255" ht="15.75">
      <c r="E255" s="188"/>
    </row>
    <row r="256" ht="15.75">
      <c r="E256" s="188"/>
    </row>
    <row r="257" ht="15.75">
      <c r="E257" s="188"/>
    </row>
    <row r="258" ht="15.75">
      <c r="E258" s="188"/>
    </row>
    <row r="259" ht="15.75">
      <c r="E259" s="188"/>
    </row>
    <row r="260" ht="15.75">
      <c r="E260" s="188"/>
    </row>
    <row r="261" ht="15.75">
      <c r="E261" s="188"/>
    </row>
    <row r="262" ht="15.75">
      <c r="E262" s="188"/>
    </row>
    <row r="263" ht="15.75">
      <c r="E263" s="188"/>
    </row>
    <row r="264" ht="15.75">
      <c r="E264" s="188"/>
    </row>
    <row r="265" ht="15.75">
      <c r="E265" s="188"/>
    </row>
    <row r="266" ht="15.75">
      <c r="E266" s="188"/>
    </row>
    <row r="267" ht="15.75">
      <c r="E267" s="188"/>
    </row>
    <row r="268" ht="15.75">
      <c r="E268" s="188"/>
    </row>
    <row r="269" ht="15.75">
      <c r="E269" s="188"/>
    </row>
    <row r="270" ht="15.75">
      <c r="E270" s="188"/>
    </row>
    <row r="271" ht="15.75">
      <c r="E271" s="188"/>
    </row>
    <row r="272" ht="15.75">
      <c r="E272" s="188"/>
    </row>
    <row r="273" ht="15.75">
      <c r="E273" s="188"/>
    </row>
    <row r="274" ht="15.75">
      <c r="E274" s="188"/>
    </row>
    <row r="275" ht="15.75">
      <c r="E275" s="188"/>
    </row>
    <row r="276" ht="15.75">
      <c r="E276" s="188"/>
    </row>
    <row r="277" ht="15.75">
      <c r="E277" s="188"/>
    </row>
    <row r="278" ht="15.75">
      <c r="E278" s="188"/>
    </row>
    <row r="279" ht="15.75">
      <c r="E279" s="188"/>
    </row>
    <row r="280" ht="15.75">
      <c r="E280" s="188"/>
    </row>
    <row r="281" ht="15.75">
      <c r="E281" s="188"/>
    </row>
    <row r="282" ht="15.75">
      <c r="E282" s="188"/>
    </row>
    <row r="283" ht="15.75">
      <c r="E283" s="188"/>
    </row>
    <row r="284" ht="15.75">
      <c r="E284" s="188"/>
    </row>
    <row r="285" ht="15.75">
      <c r="E285" s="188"/>
    </row>
    <row r="286" ht="15.75">
      <c r="E286" s="188"/>
    </row>
    <row r="287" ht="15.75">
      <c r="E287" s="188"/>
    </row>
    <row r="288" ht="15.75">
      <c r="E288" s="188"/>
    </row>
    <row r="289" ht="15.75">
      <c r="E289" s="188"/>
    </row>
    <row r="290" ht="15.75">
      <c r="E290" s="188"/>
    </row>
    <row r="291" ht="15.75">
      <c r="E291" s="188"/>
    </row>
    <row r="292" ht="15.75">
      <c r="E292" s="188"/>
    </row>
    <row r="293" ht="15.75">
      <c r="E293" s="188"/>
    </row>
    <row r="294" ht="15.75">
      <c r="E294" s="188"/>
    </row>
    <row r="295" ht="15.75">
      <c r="E295" s="188"/>
    </row>
    <row r="296" ht="15.75">
      <c r="E296" s="188"/>
    </row>
    <row r="297" ht="15.75">
      <c r="E297" s="188"/>
    </row>
    <row r="298" ht="15.75">
      <c r="E298" s="188"/>
    </row>
    <row r="299" ht="15.75">
      <c r="E299" s="188"/>
    </row>
    <row r="300" ht="15.75">
      <c r="E300" s="188"/>
    </row>
    <row r="301" ht="15.75">
      <c r="E301" s="188"/>
    </row>
    <row r="302" ht="15.75">
      <c r="E302" s="188"/>
    </row>
    <row r="303" ht="15.75">
      <c r="E303" s="188"/>
    </row>
    <row r="304" ht="15.75">
      <c r="E304" s="188"/>
    </row>
    <row r="305" ht="15.75">
      <c r="E305" s="188"/>
    </row>
    <row r="306" ht="15.75">
      <c r="E306" s="188"/>
    </row>
    <row r="307" ht="15.75">
      <c r="E307" s="188"/>
    </row>
    <row r="308" ht="15.75">
      <c r="E308" s="188"/>
    </row>
    <row r="309" ht="15.75">
      <c r="E309" s="188"/>
    </row>
    <row r="310" ht="15.75">
      <c r="E310" s="188"/>
    </row>
    <row r="311" ht="15.75">
      <c r="E311" s="188"/>
    </row>
    <row r="312" ht="15.75">
      <c r="E312" s="188"/>
    </row>
    <row r="313" ht="15.75">
      <c r="E313" s="188"/>
    </row>
    <row r="314" ht="15.75">
      <c r="E314" s="188"/>
    </row>
    <row r="315" ht="15.75">
      <c r="E315" s="188"/>
    </row>
    <row r="316" ht="15.75">
      <c r="E316" s="188"/>
    </row>
    <row r="317" ht="15.75">
      <c r="E317" s="188"/>
    </row>
    <row r="318" ht="15.75">
      <c r="E318" s="188"/>
    </row>
    <row r="319" ht="15.75">
      <c r="E319" s="188"/>
    </row>
    <row r="320" ht="15.75">
      <c r="E320" s="188"/>
    </row>
    <row r="321" ht="15.75">
      <c r="E321" s="188"/>
    </row>
    <row r="322" ht="15.75">
      <c r="E322" s="188"/>
    </row>
    <row r="323" ht="15.75">
      <c r="E323" s="188"/>
    </row>
    <row r="324" ht="15.75">
      <c r="E324" s="188"/>
    </row>
    <row r="325" ht="15.75">
      <c r="E325" s="188"/>
    </row>
    <row r="326" ht="15.75">
      <c r="E326" s="188"/>
    </row>
    <row r="327" ht="15.75">
      <c r="E327" s="188"/>
    </row>
    <row r="328" ht="15.75">
      <c r="E328" s="188"/>
    </row>
    <row r="329" ht="15.75">
      <c r="E329" s="188"/>
    </row>
    <row r="330" ht="15.75">
      <c r="E330" s="188"/>
    </row>
    <row r="331" ht="15.75">
      <c r="E331" s="188"/>
    </row>
    <row r="332" ht="15.75">
      <c r="E332" s="188"/>
    </row>
    <row r="333" ht="15.75">
      <c r="E333" s="188"/>
    </row>
    <row r="334" ht="15.75">
      <c r="E334" s="188"/>
    </row>
    <row r="335" ht="15.75">
      <c r="E335" s="188"/>
    </row>
    <row r="336" ht="15.75">
      <c r="E336" s="188"/>
    </row>
    <row r="337" ht="15.75">
      <c r="E337" s="188"/>
    </row>
    <row r="338" ht="15.75">
      <c r="E338" s="188"/>
    </row>
    <row r="339" ht="15.75">
      <c r="E339" s="188"/>
    </row>
    <row r="340" ht="15.75">
      <c r="E340" s="188"/>
    </row>
    <row r="341" ht="15.75">
      <c r="E341" s="188"/>
    </row>
    <row r="342" ht="15.75">
      <c r="E342" s="188"/>
    </row>
    <row r="343" ht="15.75">
      <c r="E343" s="188"/>
    </row>
    <row r="344" ht="15.75">
      <c r="E344" s="188"/>
    </row>
    <row r="345" ht="15.75">
      <c r="E345" s="188"/>
    </row>
    <row r="346" ht="15.75">
      <c r="E346" s="188"/>
    </row>
    <row r="347" ht="15.75">
      <c r="E347" s="188"/>
    </row>
    <row r="348" ht="15.75">
      <c r="E348" s="188"/>
    </row>
    <row r="349" ht="15.75">
      <c r="E349" s="188"/>
    </row>
    <row r="350" ht="15.75">
      <c r="E350" s="188"/>
    </row>
    <row r="351" ht="15.75">
      <c r="E351" s="188"/>
    </row>
    <row r="352" ht="15.75">
      <c r="E352" s="188"/>
    </row>
    <row r="353" ht="15.75">
      <c r="E353" s="188"/>
    </row>
    <row r="354" ht="15.75">
      <c r="E354" s="188"/>
    </row>
    <row r="355" ht="15.75">
      <c r="E355" s="188"/>
    </row>
    <row r="356" ht="15.75">
      <c r="E356" s="188"/>
    </row>
    <row r="357" ht="15.75">
      <c r="E357" s="188"/>
    </row>
    <row r="358" ht="15.75">
      <c r="E358" s="188"/>
    </row>
    <row r="359" ht="15.75">
      <c r="E359" s="188"/>
    </row>
    <row r="360" ht="15.75">
      <c r="E360" s="188"/>
    </row>
    <row r="361" ht="15.75">
      <c r="E361" s="188"/>
    </row>
    <row r="362" ht="15.75">
      <c r="E362" s="188"/>
    </row>
    <row r="363" ht="15.75">
      <c r="E363" s="188"/>
    </row>
    <row r="364" ht="15.75">
      <c r="E364" s="188"/>
    </row>
    <row r="365" ht="15.75">
      <c r="E365" s="188"/>
    </row>
    <row r="366" ht="15.75">
      <c r="E366" s="188"/>
    </row>
    <row r="367" ht="15.75">
      <c r="E367" s="188"/>
    </row>
    <row r="368" ht="15.75">
      <c r="E368" s="188"/>
    </row>
    <row r="369" ht="15.75">
      <c r="E369" s="188"/>
    </row>
    <row r="370" ht="15.75">
      <c r="E370" s="188"/>
    </row>
    <row r="371" ht="15.75">
      <c r="E371" s="188"/>
    </row>
    <row r="372" ht="15.75">
      <c r="E372" s="188"/>
    </row>
    <row r="373" ht="15.75">
      <c r="E373" s="188"/>
    </row>
    <row r="374" ht="15.75">
      <c r="E374" s="188"/>
    </row>
    <row r="375" ht="15.75">
      <c r="E375" s="188"/>
    </row>
    <row r="376" ht="15.75">
      <c r="E376" s="188"/>
    </row>
    <row r="377" ht="15.75">
      <c r="E377" s="188"/>
    </row>
    <row r="378" ht="15.75">
      <c r="E378" s="188"/>
    </row>
    <row r="379" ht="15.75">
      <c r="E379" s="188"/>
    </row>
    <row r="380" ht="15.75">
      <c r="E380" s="188"/>
    </row>
    <row r="381" ht="15.75">
      <c r="E381" s="188"/>
    </row>
    <row r="382" ht="15.75">
      <c r="E382" s="188"/>
    </row>
    <row r="383" ht="15.75">
      <c r="E383" s="188"/>
    </row>
    <row r="384" ht="15.75">
      <c r="E384" s="188"/>
    </row>
    <row r="385" ht="15.75">
      <c r="E385" s="188"/>
    </row>
    <row r="386" ht="15.75">
      <c r="E386" s="188"/>
    </row>
    <row r="387" ht="15.75">
      <c r="E387" s="188"/>
    </row>
    <row r="388" ht="15.75">
      <c r="E388" s="188"/>
    </row>
    <row r="389" ht="15.75">
      <c r="E389" s="188"/>
    </row>
    <row r="390" ht="15.75">
      <c r="E390" s="188"/>
    </row>
    <row r="391" ht="15.75">
      <c r="E391" s="188"/>
    </row>
    <row r="392" ht="15.75">
      <c r="E392" s="188"/>
    </row>
    <row r="393" ht="15.75">
      <c r="E393" s="188"/>
    </row>
    <row r="394" ht="15.75">
      <c r="E394" s="188"/>
    </row>
    <row r="395" ht="15.75">
      <c r="E395" s="188"/>
    </row>
    <row r="396" ht="15.75">
      <c r="E396" s="188"/>
    </row>
    <row r="397" ht="15.75">
      <c r="E397" s="188"/>
    </row>
    <row r="398" ht="15.75">
      <c r="E398" s="188"/>
    </row>
    <row r="399" ht="15.75">
      <c r="E399" s="188"/>
    </row>
    <row r="400" ht="15.75">
      <c r="E400" s="188"/>
    </row>
    <row r="401" ht="15.75">
      <c r="E401" s="188"/>
    </row>
    <row r="402" ht="15.75">
      <c r="E402" s="188"/>
    </row>
    <row r="403" ht="15.75">
      <c r="E403" s="188"/>
    </row>
    <row r="404" ht="15.75">
      <c r="E404" s="188"/>
    </row>
    <row r="405" ht="15.75">
      <c r="E405" s="188"/>
    </row>
    <row r="406" ht="15.75">
      <c r="E406" s="188"/>
    </row>
    <row r="407" ht="15.75">
      <c r="E407" s="188"/>
    </row>
    <row r="408" ht="15.75">
      <c r="E408" s="188"/>
    </row>
    <row r="409" ht="15.75">
      <c r="E409" s="188"/>
    </row>
    <row r="410" ht="15.75">
      <c r="E410" s="188"/>
    </row>
    <row r="411" ht="15.75">
      <c r="E411" s="188"/>
    </row>
    <row r="412" ht="15.75">
      <c r="E412" s="188"/>
    </row>
    <row r="413" ht="15.75">
      <c r="E413" s="188"/>
    </row>
    <row r="414" ht="15.75">
      <c r="E414" s="188"/>
    </row>
    <row r="415" ht="15.75">
      <c r="E415" s="188"/>
    </row>
    <row r="416" ht="15.75">
      <c r="E416" s="188"/>
    </row>
    <row r="417" ht="15.75">
      <c r="E417" s="188"/>
    </row>
    <row r="418" ht="15.75">
      <c r="E418" s="188"/>
    </row>
    <row r="419" ht="15.75">
      <c r="E419" s="188"/>
    </row>
    <row r="420" ht="15.75">
      <c r="E420" s="188"/>
    </row>
    <row r="421" ht="15.75">
      <c r="E421" s="188"/>
    </row>
    <row r="422" ht="15.75">
      <c r="E422" s="188"/>
    </row>
    <row r="423" ht="15.75">
      <c r="E423" s="188"/>
    </row>
    <row r="424" ht="15.75">
      <c r="E424" s="188"/>
    </row>
    <row r="425" ht="15.75">
      <c r="E425" s="188"/>
    </row>
    <row r="426" ht="15.75">
      <c r="E426" s="188"/>
    </row>
    <row r="427" ht="15.75">
      <c r="E427" s="188"/>
    </row>
    <row r="428" ht="15.75">
      <c r="E428" s="188"/>
    </row>
    <row r="429" ht="15.75">
      <c r="E429" s="188"/>
    </row>
    <row r="430" ht="15.75">
      <c r="E430" s="188"/>
    </row>
    <row r="431" ht="15.75">
      <c r="E431" s="188"/>
    </row>
    <row r="432" ht="15.75">
      <c r="E432" s="188"/>
    </row>
    <row r="433" ht="15.75">
      <c r="E433" s="188"/>
    </row>
    <row r="434" ht="15.75">
      <c r="E434" s="188"/>
    </row>
    <row r="435" ht="15.75">
      <c r="E435" s="188"/>
    </row>
    <row r="436" ht="15.75">
      <c r="E436" s="188"/>
    </row>
    <row r="437" ht="15.75">
      <c r="E437" s="188"/>
    </row>
    <row r="438" ht="15.75">
      <c r="E438" s="188"/>
    </row>
    <row r="439" ht="15.75">
      <c r="E439" s="188"/>
    </row>
    <row r="440" ht="15.75">
      <c r="E440" s="188"/>
    </row>
    <row r="441" ht="15.75">
      <c r="E441" s="188"/>
    </row>
    <row r="442" ht="15.75">
      <c r="E442" s="188"/>
    </row>
    <row r="443" ht="15.75">
      <c r="E443" s="188"/>
    </row>
    <row r="444" ht="15.75">
      <c r="E444" s="188"/>
    </row>
    <row r="445" ht="15.75">
      <c r="E445" s="188"/>
    </row>
    <row r="446" ht="15.75">
      <c r="E446" s="188"/>
    </row>
    <row r="447" ht="15.75">
      <c r="E447" s="188"/>
    </row>
    <row r="448" ht="15.75">
      <c r="E448" s="188"/>
    </row>
    <row r="449" ht="15.75">
      <c r="E449" s="188"/>
    </row>
    <row r="450" ht="15.75">
      <c r="E450" s="188"/>
    </row>
    <row r="451" ht="15.75">
      <c r="E451" s="188"/>
    </row>
    <row r="452" ht="15.75">
      <c r="E452" s="188"/>
    </row>
    <row r="453" ht="15.75">
      <c r="E453" s="188"/>
    </row>
    <row r="454" ht="15.75">
      <c r="E454" s="188"/>
    </row>
    <row r="455" ht="15.75">
      <c r="E455" s="188"/>
    </row>
    <row r="456" ht="15.75">
      <c r="E456" s="188"/>
    </row>
    <row r="457" ht="15.75">
      <c r="E457" s="188"/>
    </row>
    <row r="458" ht="15.75">
      <c r="E458" s="188"/>
    </row>
    <row r="459" ht="15.75">
      <c r="E459" s="188"/>
    </row>
    <row r="460" ht="15.75">
      <c r="E460" s="188"/>
    </row>
    <row r="461" ht="15.75">
      <c r="E461" s="188"/>
    </row>
    <row r="462" ht="15.75">
      <c r="E462" s="188"/>
    </row>
    <row r="463" ht="15.75">
      <c r="E463" s="188"/>
    </row>
    <row r="464" ht="15.75">
      <c r="E464" s="188"/>
    </row>
    <row r="465" ht="15.75">
      <c r="E465" s="188"/>
    </row>
    <row r="466" ht="15.75">
      <c r="E466" s="188"/>
    </row>
    <row r="467" ht="15.75">
      <c r="E467" s="188"/>
    </row>
    <row r="468" ht="15.75">
      <c r="E468" s="188"/>
    </row>
    <row r="469" ht="15.75">
      <c r="E469" s="188"/>
    </row>
    <row r="470" ht="15.75">
      <c r="E470" s="188"/>
    </row>
    <row r="471" ht="15.75">
      <c r="E471" s="188"/>
    </row>
    <row r="472" ht="15.75">
      <c r="E472" s="188"/>
    </row>
    <row r="473" ht="15.75">
      <c r="E473" s="188"/>
    </row>
    <row r="474" ht="15.75">
      <c r="E474" s="188"/>
    </row>
    <row r="475" ht="15.75">
      <c r="E475" s="188"/>
    </row>
    <row r="476" ht="15.75">
      <c r="E476" s="188"/>
    </row>
    <row r="477" ht="15.75">
      <c r="E477" s="188"/>
    </row>
    <row r="478" ht="15.75">
      <c r="E478" s="188"/>
    </row>
    <row r="479" ht="15.75">
      <c r="E479" s="188"/>
    </row>
    <row r="480" ht="15.75">
      <c r="E480" s="188"/>
    </row>
    <row r="481" ht="15.75">
      <c r="E481" s="188"/>
    </row>
    <row r="482" ht="15.75">
      <c r="E482" s="188"/>
    </row>
    <row r="483" ht="15.75">
      <c r="E483" s="188"/>
    </row>
    <row r="484" ht="15.75">
      <c r="E484" s="188"/>
    </row>
    <row r="485" ht="15.75">
      <c r="E485" s="188"/>
    </row>
    <row r="486" ht="15.75">
      <c r="E486" s="188"/>
    </row>
    <row r="487" ht="15.75">
      <c r="E487" s="188"/>
    </row>
    <row r="488" ht="15.75">
      <c r="E488" s="188"/>
    </row>
    <row r="489" ht="15.75">
      <c r="E489" s="188"/>
    </row>
    <row r="490" ht="15.75">
      <c r="E490" s="188"/>
    </row>
    <row r="491" ht="15.75">
      <c r="E491" s="188"/>
    </row>
    <row r="492" ht="15.75">
      <c r="E492" s="188"/>
    </row>
    <row r="493" ht="15.75">
      <c r="E493" s="188"/>
    </row>
    <row r="494" ht="15.75">
      <c r="E494" s="188"/>
    </row>
    <row r="495" ht="15.75">
      <c r="E495" s="188"/>
    </row>
    <row r="496" ht="15.75">
      <c r="E496" s="188"/>
    </row>
    <row r="497" ht="15.75">
      <c r="E497" s="188"/>
    </row>
    <row r="498" ht="15.75">
      <c r="E498" s="188"/>
    </row>
    <row r="499" ht="15.75">
      <c r="E499" s="188"/>
    </row>
    <row r="500" ht="15.75">
      <c r="E500" s="188"/>
    </row>
    <row r="501" ht="15.75">
      <c r="E501" s="188"/>
    </row>
    <row r="502" ht="15.75">
      <c r="E502" s="188"/>
    </row>
    <row r="503" ht="15.75">
      <c r="E503" s="188"/>
    </row>
    <row r="504" ht="15.75">
      <c r="E504" s="188"/>
    </row>
    <row r="505" ht="15.75">
      <c r="E505" s="188"/>
    </row>
    <row r="506" ht="15.75">
      <c r="E506" s="188"/>
    </row>
    <row r="507" ht="15.75">
      <c r="E507" s="188"/>
    </row>
    <row r="508" ht="15.75">
      <c r="E508" s="188"/>
    </row>
    <row r="509" ht="15.75">
      <c r="E509" s="188"/>
    </row>
    <row r="510" ht="15.75">
      <c r="E510" s="188"/>
    </row>
    <row r="511" ht="15.75">
      <c r="E511" s="188"/>
    </row>
    <row r="512" ht="15.75">
      <c r="E512" s="188"/>
    </row>
    <row r="513" ht="15.75">
      <c r="E513" s="188"/>
    </row>
    <row r="514" ht="15.75">
      <c r="E514" s="188"/>
    </row>
    <row r="515" ht="15.75">
      <c r="E515" s="188"/>
    </row>
    <row r="516" ht="15.75">
      <c r="E516" s="188"/>
    </row>
    <row r="517" ht="15.75">
      <c r="E517" s="188"/>
    </row>
    <row r="518" ht="15.75">
      <c r="E518" s="188"/>
    </row>
    <row r="519" ht="15.75">
      <c r="E519" s="188"/>
    </row>
    <row r="520" ht="15.75">
      <c r="E520" s="188"/>
    </row>
    <row r="521" ht="15.75">
      <c r="E521" s="188"/>
    </row>
    <row r="522" ht="15.75">
      <c r="E522" s="188"/>
    </row>
    <row r="523" ht="15.75">
      <c r="E523" s="188"/>
    </row>
    <row r="524" ht="15.75">
      <c r="E524" s="188"/>
    </row>
    <row r="525" ht="15.75">
      <c r="E525" s="188"/>
    </row>
    <row r="526" ht="15.75">
      <c r="E526" s="188"/>
    </row>
    <row r="527" ht="15.75">
      <c r="E527" s="188"/>
    </row>
    <row r="528" ht="15.75">
      <c r="E528" s="188"/>
    </row>
    <row r="529" ht="15.75">
      <c r="E529" s="188"/>
    </row>
    <row r="530" ht="15.75">
      <c r="E530" s="188"/>
    </row>
    <row r="531" ht="15.75">
      <c r="E531" s="188"/>
    </row>
    <row r="532" ht="15.75">
      <c r="E532" s="188"/>
    </row>
    <row r="533" ht="15.75">
      <c r="E533" s="188"/>
    </row>
  </sheetData>
  <sheetProtection/>
  <mergeCells count="3">
    <mergeCell ref="A12:B12"/>
    <mergeCell ref="A11:B11"/>
    <mergeCell ref="B14:G14"/>
  </mergeCells>
  <printOptions gridLines="1"/>
  <pageMargins left="0.25" right="0.25" top="0.984251968503937" bottom="0.984251968503937" header="0.511811023622047" footer="0.511811023622047"/>
  <pageSetup fitToHeight="1" fitToWidth="1" horizontalDpi="300" verticalDpi="300" orientation="landscape" scale="70"/>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I20"/>
  <sheetViews>
    <sheetView zoomScale="70" zoomScaleNormal="70" zoomScalePageLayoutView="0" workbookViewId="0" topLeftCell="A1">
      <selection activeCell="B5" sqref="B5"/>
    </sheetView>
  </sheetViews>
  <sheetFormatPr defaultColWidth="8.8515625" defaultRowHeight="12.75"/>
  <cols>
    <col min="1" max="1" width="27.421875" style="1" customWidth="1"/>
    <col min="2" max="2" width="19.28125" style="1" customWidth="1"/>
    <col min="3" max="9" width="18.7109375" style="0" customWidth="1"/>
  </cols>
  <sheetData>
    <row r="1" spans="1:9" ht="42.75" customHeight="1">
      <c r="A1" s="308" t="s">
        <v>137</v>
      </c>
      <c r="B1" s="309"/>
      <c r="C1" s="309"/>
      <c r="D1" s="309"/>
      <c r="E1" s="309"/>
      <c r="F1" s="309"/>
      <c r="G1" s="309"/>
      <c r="H1" s="309"/>
      <c r="I1" s="309"/>
    </row>
    <row r="2" spans="1:9" ht="60" customHeight="1">
      <c r="A2" s="23" t="s">
        <v>113</v>
      </c>
      <c r="B2" s="5" t="s">
        <v>114</v>
      </c>
      <c r="C2" s="14" t="s">
        <v>138</v>
      </c>
      <c r="D2" s="14" t="s">
        <v>125</v>
      </c>
      <c r="E2" s="14" t="s">
        <v>127</v>
      </c>
      <c r="F2" s="14" t="s">
        <v>128</v>
      </c>
      <c r="G2" s="14" t="s">
        <v>129</v>
      </c>
      <c r="H2" s="14" t="s">
        <v>126</v>
      </c>
      <c r="I2" s="14" t="s">
        <v>130</v>
      </c>
    </row>
    <row r="3" spans="1:9" ht="45" customHeight="1">
      <c r="A3" s="23" t="s">
        <v>118</v>
      </c>
      <c r="B3" s="48" t="s">
        <v>110</v>
      </c>
      <c r="C3" s="141"/>
      <c r="D3" s="226"/>
      <c r="E3" s="227"/>
      <c r="F3" s="227"/>
      <c r="G3" s="239"/>
      <c r="H3" s="240"/>
      <c r="I3" s="238"/>
    </row>
    <row r="4" spans="1:9" ht="45" customHeight="1">
      <c r="A4" s="24" t="s">
        <v>119</v>
      </c>
      <c r="B4" s="48" t="s">
        <v>110</v>
      </c>
      <c r="C4" s="141"/>
      <c r="D4" s="226"/>
      <c r="E4" s="227"/>
      <c r="F4" s="236"/>
      <c r="G4" s="164"/>
      <c r="H4" s="241"/>
      <c r="I4" s="238"/>
    </row>
    <row r="5" spans="1:9" ht="45" customHeight="1">
      <c r="A5" s="24" t="s">
        <v>120</v>
      </c>
      <c r="B5" s="48" t="s">
        <v>110</v>
      </c>
      <c r="C5" s="141"/>
      <c r="D5" s="228"/>
      <c r="E5" s="227"/>
      <c r="F5" s="236"/>
      <c r="G5" s="239"/>
      <c r="H5" s="242"/>
      <c r="I5" s="238"/>
    </row>
    <row r="6" spans="1:9" ht="45" customHeight="1">
      <c r="A6" s="24" t="s">
        <v>115</v>
      </c>
      <c r="B6" s="50" t="s">
        <v>111</v>
      </c>
      <c r="C6" s="141"/>
      <c r="D6" s="229"/>
      <c r="E6" s="227"/>
      <c r="F6" s="236"/>
      <c r="G6" s="239"/>
      <c r="H6" s="245"/>
      <c r="I6" s="243"/>
    </row>
    <row r="7" spans="1:9" ht="45" customHeight="1">
      <c r="A7" s="24" t="s">
        <v>116</v>
      </c>
      <c r="B7" s="19" t="s">
        <v>112</v>
      </c>
      <c r="C7" s="230"/>
      <c r="D7" s="229"/>
      <c r="E7" s="227"/>
      <c r="F7" s="236"/>
      <c r="G7" s="239"/>
      <c r="H7" s="244"/>
      <c r="I7" s="164"/>
    </row>
    <row r="8" spans="1:9" ht="45" customHeight="1">
      <c r="A8" s="25" t="s">
        <v>117</v>
      </c>
      <c r="B8" s="19" t="s">
        <v>112</v>
      </c>
      <c r="C8" s="231"/>
      <c r="D8" s="229"/>
      <c r="E8" s="236"/>
      <c r="F8" s="236"/>
      <c r="G8" s="164"/>
      <c r="H8" s="240"/>
      <c r="I8" s="164"/>
    </row>
    <row r="9" spans="1:9" ht="45" customHeight="1">
      <c r="A9" s="24" t="s">
        <v>116</v>
      </c>
      <c r="B9" s="50" t="s">
        <v>111</v>
      </c>
      <c r="C9" s="232"/>
      <c r="D9" s="226"/>
      <c r="E9" s="237"/>
      <c r="F9" s="227"/>
      <c r="G9" s="237"/>
      <c r="H9" s="244"/>
      <c r="I9" s="231"/>
    </row>
    <row r="10" spans="1:9" ht="45" customHeight="1">
      <c r="A10" s="26" t="s">
        <v>117</v>
      </c>
      <c r="B10" s="50" t="s">
        <v>111</v>
      </c>
      <c r="C10" s="233"/>
      <c r="D10" s="226"/>
      <c r="E10" s="238"/>
      <c r="F10" s="227"/>
      <c r="G10" s="238"/>
      <c r="H10" s="244"/>
      <c r="I10" s="238"/>
    </row>
    <row r="11" spans="1:9" s="2" customFormat="1" ht="48" customHeight="1">
      <c r="A11" s="300"/>
      <c r="B11" s="300"/>
      <c r="C11" s="14"/>
      <c r="D11" s="14"/>
      <c r="F11" s="14"/>
      <c r="G11" s="14"/>
      <c r="H11" s="14"/>
      <c r="I11" s="14"/>
    </row>
    <row r="12" spans="1:9" s="2" customFormat="1" ht="72" customHeight="1">
      <c r="A12" s="302" t="s">
        <v>90</v>
      </c>
      <c r="B12" s="307"/>
      <c r="C12" s="38" t="s">
        <v>36</v>
      </c>
      <c r="D12" s="38" t="s">
        <v>37</v>
      </c>
      <c r="E12" s="38" t="s">
        <v>41</v>
      </c>
      <c r="F12" s="38" t="s">
        <v>42</v>
      </c>
      <c r="G12" s="38" t="s">
        <v>43</v>
      </c>
      <c r="H12" s="38" t="s">
        <v>44</v>
      </c>
      <c r="I12" s="38" t="s">
        <v>45</v>
      </c>
    </row>
    <row r="13" spans="1:9" ht="24.75" customHeight="1">
      <c r="A13" s="310"/>
      <c r="B13" s="311"/>
      <c r="C13" s="312"/>
      <c r="D13" s="312"/>
      <c r="E13" s="312"/>
      <c r="F13" s="312"/>
      <c r="G13" s="312"/>
      <c r="H13" s="312"/>
      <c r="I13" s="312"/>
    </row>
    <row r="14" spans="1:9" ht="41.25" customHeight="1">
      <c r="A14" s="3"/>
      <c r="B14" s="3"/>
      <c r="C14" s="1"/>
      <c r="D14" s="1"/>
      <c r="E14" s="1"/>
      <c r="F14" s="1"/>
      <c r="G14" s="1"/>
      <c r="H14" s="1"/>
      <c r="I14" s="1"/>
    </row>
    <row r="15" spans="1:9" ht="45" customHeight="1">
      <c r="A15" s="3"/>
      <c r="B15" s="3"/>
      <c r="C15" s="4"/>
      <c r="D15" s="4"/>
      <c r="E15" s="4"/>
      <c r="F15" s="4"/>
      <c r="G15" s="4"/>
      <c r="H15" s="4"/>
      <c r="I15" s="4"/>
    </row>
    <row r="16" spans="1:9" ht="45" customHeight="1">
      <c r="A16" s="3"/>
      <c r="B16" s="3"/>
      <c r="C16" s="4"/>
      <c r="D16" s="4"/>
      <c r="E16" s="4"/>
      <c r="F16" s="4"/>
      <c r="G16" s="4"/>
      <c r="H16" s="4"/>
      <c r="I16" s="4"/>
    </row>
    <row r="17" spans="1:9" ht="45" customHeight="1">
      <c r="A17" s="3"/>
      <c r="B17" s="3"/>
      <c r="C17" s="4"/>
      <c r="D17" s="4"/>
      <c r="E17" s="4"/>
      <c r="F17" s="4"/>
      <c r="G17" s="4"/>
      <c r="H17" s="4"/>
      <c r="I17" s="4"/>
    </row>
    <row r="18" spans="1:9" ht="45" customHeight="1">
      <c r="A18" s="3"/>
      <c r="B18" s="3"/>
      <c r="C18" s="4"/>
      <c r="D18" s="4"/>
      <c r="E18" s="4"/>
      <c r="F18" s="4"/>
      <c r="G18" s="4"/>
      <c r="H18" s="4"/>
      <c r="I18" s="4"/>
    </row>
    <row r="19" spans="1:9" ht="45" customHeight="1">
      <c r="A19" s="3"/>
      <c r="B19" s="3"/>
      <c r="C19" s="11"/>
      <c r="D19" s="11"/>
      <c r="E19" s="11"/>
      <c r="F19" s="11"/>
      <c r="G19" s="11"/>
      <c r="H19" s="11"/>
      <c r="I19" s="11"/>
    </row>
    <row r="20" spans="2:9" ht="41.25" customHeight="1">
      <c r="B20" s="3"/>
      <c r="C20" s="4"/>
      <c r="D20" s="4"/>
      <c r="E20" s="4"/>
      <c r="F20" s="4"/>
      <c r="G20" s="4"/>
      <c r="H20" s="4"/>
      <c r="I20" s="4"/>
    </row>
  </sheetData>
  <sheetProtection/>
  <mergeCells count="4">
    <mergeCell ref="A12:B12"/>
    <mergeCell ref="A11:B11"/>
    <mergeCell ref="A1:I1"/>
    <mergeCell ref="A13:I13"/>
  </mergeCells>
  <printOptions gridLines="1"/>
  <pageMargins left="0.25" right="0.25" top="0.984251968503937" bottom="0.984251968503937" header="0.511811023622047" footer="0.511811023622047"/>
  <pageSetup fitToHeight="1" fitToWidth="1" horizontalDpi="300" verticalDpi="300" orientation="portrait" scale="56"/>
</worksheet>
</file>

<file path=xl/worksheets/sheet12.xml><?xml version="1.0" encoding="utf-8"?>
<worksheet xmlns="http://schemas.openxmlformats.org/spreadsheetml/2006/main" xmlns:r="http://schemas.openxmlformats.org/officeDocument/2006/relationships">
  <dimension ref="A1:Q15"/>
  <sheetViews>
    <sheetView zoomScale="110" zoomScaleNormal="110" zoomScalePageLayoutView="0" workbookViewId="0" topLeftCell="A2">
      <selection activeCell="A2" sqref="A2"/>
    </sheetView>
  </sheetViews>
  <sheetFormatPr defaultColWidth="8.8515625" defaultRowHeight="12.75"/>
  <cols>
    <col min="1" max="1" width="9.421875" style="0" customWidth="1"/>
    <col min="2" max="2" width="13.140625" style="0" customWidth="1"/>
    <col min="3" max="4" width="11.00390625" style="0" customWidth="1"/>
    <col min="5" max="6" width="12.28125" style="0" customWidth="1"/>
    <col min="7" max="8" width="12.140625" style="0" customWidth="1"/>
    <col min="9" max="12" width="11.00390625" style="0" customWidth="1"/>
    <col min="13" max="13" width="9.8515625" style="0" customWidth="1"/>
    <col min="14" max="14" width="10.00390625" style="0" customWidth="1"/>
    <col min="15" max="15" width="10.28125" style="0" customWidth="1"/>
    <col min="16" max="17" width="11.00390625" style="0" customWidth="1"/>
  </cols>
  <sheetData>
    <row r="1" spans="1:17" ht="56.25" customHeight="1">
      <c r="A1" s="314" t="s">
        <v>142</v>
      </c>
      <c r="B1" s="314"/>
      <c r="C1" s="314"/>
      <c r="D1" s="314"/>
      <c r="E1" s="314"/>
      <c r="F1" s="314"/>
      <c r="G1" s="314"/>
      <c r="H1" s="314"/>
      <c r="I1" s="314"/>
      <c r="J1" s="314"/>
      <c r="K1" s="314"/>
      <c r="L1" s="314"/>
      <c r="M1" s="314"/>
      <c r="N1" s="314"/>
      <c r="O1" s="314"/>
      <c r="P1" s="314"/>
      <c r="Q1" s="314"/>
    </row>
    <row r="2" spans="1:17" ht="56.25" customHeight="1">
      <c r="A2" s="273" t="s">
        <v>9</v>
      </c>
      <c r="B2" s="14" t="s">
        <v>47</v>
      </c>
      <c r="C2" s="300" t="s">
        <v>46</v>
      </c>
      <c r="D2" s="300"/>
      <c r="E2" s="300"/>
      <c r="F2" s="300"/>
      <c r="G2" s="300"/>
      <c r="H2" s="300"/>
      <c r="I2" s="300"/>
      <c r="J2" s="300"/>
      <c r="K2" s="300"/>
      <c r="L2" s="300"/>
      <c r="M2" s="300"/>
      <c r="N2" s="300"/>
      <c r="O2" s="300"/>
      <c r="P2" s="300"/>
      <c r="Q2" s="300"/>
    </row>
    <row r="3" spans="1:17" s="11" customFormat="1" ht="81.75" customHeight="1">
      <c r="A3" s="247" t="s">
        <v>92</v>
      </c>
      <c r="B3" s="274" t="s">
        <v>69</v>
      </c>
      <c r="C3" s="266" t="s">
        <v>98</v>
      </c>
      <c r="D3" s="266" t="s">
        <v>99</v>
      </c>
      <c r="E3" s="267" t="s">
        <v>4</v>
      </c>
      <c r="F3" s="268" t="s">
        <v>100</v>
      </c>
      <c r="G3" s="269" t="s">
        <v>101</v>
      </c>
      <c r="H3" s="268" t="s">
        <v>8</v>
      </c>
      <c r="I3" s="267" t="s">
        <v>7</v>
      </c>
      <c r="J3" s="269" t="s">
        <v>104</v>
      </c>
      <c r="K3" s="270" t="s">
        <v>5</v>
      </c>
      <c r="L3" s="271" t="s">
        <v>6</v>
      </c>
      <c r="M3" s="270" t="s">
        <v>107</v>
      </c>
      <c r="N3" s="270" t="s">
        <v>108</v>
      </c>
      <c r="O3" s="270" t="s">
        <v>109</v>
      </c>
      <c r="P3" s="272" t="s">
        <v>33</v>
      </c>
      <c r="Q3" s="272" t="s">
        <v>34</v>
      </c>
    </row>
    <row r="4" spans="1:17" ht="81.75" customHeight="1">
      <c r="A4" s="313"/>
      <c r="B4" s="274" t="s">
        <v>141</v>
      </c>
      <c r="C4" s="21" t="s">
        <v>16</v>
      </c>
      <c r="D4" s="250" t="s">
        <v>17</v>
      </c>
      <c r="E4" s="34" t="s">
        <v>31</v>
      </c>
      <c r="F4" s="249" t="s">
        <v>59</v>
      </c>
      <c r="G4" s="261" t="s">
        <v>19</v>
      </c>
      <c r="H4" s="21" t="s">
        <v>20</v>
      </c>
      <c r="I4" s="33" t="s">
        <v>12</v>
      </c>
      <c r="J4" s="33" t="s">
        <v>11</v>
      </c>
      <c r="K4" s="252"/>
      <c r="L4" s="22"/>
      <c r="M4" s="22"/>
      <c r="N4" s="22"/>
      <c r="O4" s="22"/>
      <c r="P4" s="22"/>
      <c r="Q4" s="22"/>
    </row>
    <row r="5" spans="1:17" ht="81.75" customHeight="1">
      <c r="A5" s="313"/>
      <c r="B5" s="274" t="s">
        <v>136</v>
      </c>
      <c r="C5" s="251" t="s">
        <v>48</v>
      </c>
      <c r="D5" s="290" t="s">
        <v>60</v>
      </c>
      <c r="E5" s="37" t="s">
        <v>51</v>
      </c>
      <c r="F5" s="263" t="s">
        <v>49</v>
      </c>
      <c r="G5" s="32" t="s">
        <v>50</v>
      </c>
      <c r="H5" s="252"/>
      <c r="I5" s="252"/>
      <c r="J5" s="252"/>
      <c r="K5" s="252"/>
      <c r="L5" s="22"/>
      <c r="M5" s="22"/>
      <c r="N5" s="22"/>
      <c r="O5" s="22"/>
      <c r="P5" s="22"/>
      <c r="Q5" s="22"/>
    </row>
    <row r="6" spans="1:17" ht="81.75" customHeight="1">
      <c r="A6" s="313"/>
      <c r="B6" s="274" t="s">
        <v>67</v>
      </c>
      <c r="C6" s="21" t="s">
        <v>52</v>
      </c>
      <c r="D6" s="21" t="s">
        <v>66</v>
      </c>
      <c r="E6" s="20" t="s">
        <v>54</v>
      </c>
      <c r="F6" s="21" t="s">
        <v>55</v>
      </c>
      <c r="G6" s="265" t="s">
        <v>56</v>
      </c>
      <c r="H6" s="20" t="s">
        <v>65</v>
      </c>
      <c r="I6" s="20" t="s">
        <v>1</v>
      </c>
      <c r="J6" s="252"/>
      <c r="K6" s="252"/>
      <c r="L6" s="22"/>
      <c r="M6" s="22"/>
      <c r="N6" s="22"/>
      <c r="O6" s="22"/>
      <c r="P6" s="22"/>
      <c r="Q6" s="22"/>
    </row>
    <row r="7" spans="1:17" ht="81.75" customHeight="1">
      <c r="A7" s="313"/>
      <c r="B7" s="274" t="s">
        <v>135</v>
      </c>
      <c r="C7" s="276" t="s">
        <v>61</v>
      </c>
      <c r="D7" s="36" t="s">
        <v>62</v>
      </c>
      <c r="E7" s="248" t="s">
        <v>13</v>
      </c>
      <c r="F7" s="33" t="s">
        <v>14</v>
      </c>
      <c r="G7" s="21" t="s">
        <v>40</v>
      </c>
      <c r="H7" s="20" t="s">
        <v>15</v>
      </c>
      <c r="I7" s="260"/>
      <c r="J7" s="252"/>
      <c r="K7" s="252"/>
      <c r="L7" s="22"/>
      <c r="M7" s="22"/>
      <c r="N7" s="22"/>
      <c r="O7" s="22"/>
      <c r="P7" s="22"/>
      <c r="Q7" s="22"/>
    </row>
    <row r="8" spans="1:17" ht="81.75" customHeight="1">
      <c r="A8" s="313"/>
      <c r="B8" s="274" t="s">
        <v>10</v>
      </c>
      <c r="C8" s="36" t="s">
        <v>2</v>
      </c>
      <c r="D8" s="35" t="s">
        <v>63</v>
      </c>
      <c r="E8" s="36" t="s">
        <v>64</v>
      </c>
      <c r="F8" s="262" t="s">
        <v>84</v>
      </c>
      <c r="G8" s="36" t="s">
        <v>68</v>
      </c>
      <c r="H8" s="252"/>
      <c r="I8" s="252"/>
      <c r="J8" s="252"/>
      <c r="K8" s="252"/>
      <c r="L8" s="22"/>
      <c r="M8" s="22"/>
      <c r="N8" s="22"/>
      <c r="O8" s="22"/>
      <c r="P8" s="22"/>
      <c r="Q8" s="22"/>
    </row>
    <row r="9" spans="1:17" ht="81.75" customHeight="1">
      <c r="A9" s="275" t="s">
        <v>91</v>
      </c>
      <c r="B9" s="274" t="s">
        <v>129</v>
      </c>
      <c r="C9" s="32" t="s">
        <v>25</v>
      </c>
      <c r="D9" s="20" t="s">
        <v>38</v>
      </c>
      <c r="E9" s="21" t="s">
        <v>39</v>
      </c>
      <c r="F9" s="20" t="s">
        <v>24</v>
      </c>
      <c r="G9" s="264" t="s">
        <v>23</v>
      </c>
      <c r="H9" s="21" t="s">
        <v>3</v>
      </c>
      <c r="I9" s="21" t="s">
        <v>22</v>
      </c>
      <c r="J9" s="252"/>
      <c r="K9" s="252"/>
      <c r="L9" s="22"/>
      <c r="M9" s="22"/>
      <c r="N9" s="22"/>
      <c r="O9" s="22"/>
      <c r="P9" s="22"/>
      <c r="Q9" s="22"/>
    </row>
    <row r="10" ht="12.75">
      <c r="B10" s="11"/>
    </row>
    <row r="11" ht="12.75">
      <c r="B11" s="11"/>
    </row>
    <row r="12" ht="12.75">
      <c r="B12" s="11"/>
    </row>
    <row r="13" ht="12.75">
      <c r="B13" s="11"/>
    </row>
    <row r="14" ht="12.75">
      <c r="B14" s="11"/>
    </row>
    <row r="15" ht="12.75">
      <c r="B15" s="11"/>
    </row>
  </sheetData>
  <sheetProtection/>
  <mergeCells count="3">
    <mergeCell ref="A4:A8"/>
    <mergeCell ref="C2:Q2"/>
    <mergeCell ref="A1:Q1"/>
  </mergeCells>
  <printOptions/>
  <pageMargins left="0.2" right="0.26" top="0.51" bottom="1" header="0.5" footer="0.5"/>
  <pageSetup horizontalDpi="600" verticalDpi="600" orientation="landscape" scale="70"/>
  <drawing r:id="rId3"/>
  <legacyDrawing r:id="rId2"/>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C1"/>
    </sheetView>
  </sheetViews>
  <sheetFormatPr defaultColWidth="8.8515625" defaultRowHeight="12.75"/>
  <cols>
    <col min="1" max="1" width="47.28125" style="0" customWidth="1"/>
    <col min="2" max="2" width="13.421875" style="0" customWidth="1"/>
    <col min="3" max="3" width="21.00390625" style="29" customWidth="1"/>
  </cols>
  <sheetData>
    <row r="1" spans="1:3" ht="35.25" customHeight="1">
      <c r="A1" s="295" t="s">
        <v>132</v>
      </c>
      <c r="B1" s="296"/>
      <c r="C1" s="296"/>
    </row>
    <row r="2" spans="1:3" ht="74.25" customHeight="1">
      <c r="A2" s="279" t="s">
        <v>133</v>
      </c>
      <c r="B2" s="142" t="s">
        <v>134</v>
      </c>
      <c r="C2" s="142" t="s">
        <v>70</v>
      </c>
    </row>
    <row r="3" spans="1:3" ht="50.25" customHeight="1">
      <c r="A3" s="280" t="s">
        <v>71</v>
      </c>
      <c r="B3" s="281"/>
      <c r="C3" s="14"/>
    </row>
    <row r="4" spans="1:3" ht="69.75" customHeight="1">
      <c r="A4" s="282" t="s">
        <v>27</v>
      </c>
      <c r="B4" s="283"/>
      <c r="C4" s="14"/>
    </row>
    <row r="5" spans="1:3" ht="50.25" customHeight="1">
      <c r="A5" s="282" t="s">
        <v>28</v>
      </c>
      <c r="B5" s="284"/>
      <c r="C5" s="14"/>
    </row>
    <row r="6" spans="1:3" ht="50.25" customHeight="1">
      <c r="A6" s="282" t="s">
        <v>29</v>
      </c>
      <c r="B6" s="220"/>
      <c r="C6" s="14"/>
    </row>
    <row r="7" spans="1:3" ht="50.25" customHeight="1">
      <c r="A7" s="292" t="s">
        <v>121</v>
      </c>
      <c r="B7" s="285"/>
      <c r="C7" s="14">
        <v>3</v>
      </c>
    </row>
    <row r="8" spans="1:3" ht="50.25" customHeight="1">
      <c r="A8" s="292" t="s">
        <v>122</v>
      </c>
      <c r="B8" s="286"/>
      <c r="C8" s="28">
        <v>30</v>
      </c>
    </row>
    <row r="9" spans="1:3" ht="50.25" customHeight="1">
      <c r="A9" s="292" t="s">
        <v>123</v>
      </c>
      <c r="B9" s="223"/>
      <c r="C9" s="28">
        <v>300</v>
      </c>
    </row>
    <row r="10" spans="1:3" ht="50.25" customHeight="1">
      <c r="A10" s="292" t="s">
        <v>124</v>
      </c>
      <c r="B10" s="287"/>
      <c r="C10" s="277">
        <v>3000</v>
      </c>
    </row>
    <row r="11" spans="1:3" ht="50.25" customHeight="1">
      <c r="A11" s="292" t="s">
        <v>131</v>
      </c>
      <c r="B11" s="288"/>
      <c r="C11" s="278">
        <v>30000</v>
      </c>
    </row>
    <row r="12" spans="1:2" ht="12.75">
      <c r="A12" s="62"/>
      <c r="B12" s="62"/>
    </row>
    <row r="13" spans="1:2" ht="12.75">
      <c r="A13" s="62"/>
      <c r="B13" s="62"/>
    </row>
    <row r="14" spans="1:2" ht="12.75">
      <c r="A14" s="62"/>
      <c r="B14" s="62"/>
    </row>
    <row r="15" spans="1:2" ht="12.75">
      <c r="A15" s="62"/>
      <c r="B15" s="62"/>
    </row>
    <row r="16" spans="1:2" ht="12.75">
      <c r="A16" s="62"/>
      <c r="B16" s="62"/>
    </row>
    <row r="17" spans="1:2" ht="12.75">
      <c r="A17" s="62"/>
      <c r="B17" s="62"/>
    </row>
    <row r="18" spans="1:2" ht="12.75">
      <c r="A18" s="62"/>
      <c r="B18" s="62"/>
    </row>
    <row r="19" spans="1:2" ht="12.75">
      <c r="A19" s="62"/>
      <c r="B19" s="62"/>
    </row>
  </sheetData>
  <sheetProtection/>
  <mergeCells count="1">
    <mergeCell ref="A1:C1"/>
  </mergeCells>
  <printOptions/>
  <pageMargins left="0.75" right="0.75" top="1" bottom="1" header="0.5" footer="0.5"/>
  <pageSetup horizontalDpi="200" verticalDpi="200" orientation="portrait"/>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C3" sqref="C3"/>
    </sheetView>
  </sheetViews>
  <sheetFormatPr defaultColWidth="8.8515625" defaultRowHeight="12.75"/>
  <cols>
    <col min="1" max="1" width="27.421875" style="39" customWidth="1"/>
    <col min="2" max="2" width="19.28125" style="1" customWidth="1"/>
    <col min="3" max="3" width="35.421875" style="40" bestFit="1" customWidth="1"/>
    <col min="4" max="4" width="23.57421875" style="41" customWidth="1"/>
    <col min="5" max="5" width="11.421875" style="0" bestFit="1" customWidth="1"/>
    <col min="6" max="6" width="8.8515625" style="0" customWidth="1"/>
    <col min="7" max="7" width="12.140625" style="0" customWidth="1"/>
    <col min="8" max="8" width="15.421875" style="0" customWidth="1"/>
    <col min="9" max="9" width="16.28125" style="0" customWidth="1"/>
  </cols>
  <sheetData>
    <row r="1" spans="1:9" ht="75">
      <c r="A1" s="45" t="s">
        <v>139</v>
      </c>
      <c r="B1" s="45" t="s">
        <v>140</v>
      </c>
      <c r="C1" s="66" t="s">
        <v>143</v>
      </c>
      <c r="D1" s="66" t="s">
        <v>145</v>
      </c>
      <c r="E1" s="124"/>
      <c r="F1" s="125"/>
      <c r="G1" s="125"/>
      <c r="H1" s="125"/>
      <c r="I1" s="125"/>
    </row>
    <row r="2" spans="1:9" ht="18.75">
      <c r="A2" s="45"/>
      <c r="B2" s="45"/>
      <c r="C2" s="66"/>
      <c r="D2" s="66"/>
      <c r="E2" s="110"/>
      <c r="F2" s="111"/>
      <c r="G2" s="111"/>
      <c r="H2" s="111"/>
      <c r="I2" s="110"/>
    </row>
    <row r="3" spans="1:9" ht="18.75">
      <c r="A3" s="67" t="s">
        <v>118</v>
      </c>
      <c r="B3" s="68" t="s">
        <v>110</v>
      </c>
      <c r="C3" s="69">
        <v>1</v>
      </c>
      <c r="D3" s="70">
        <v>1</v>
      </c>
      <c r="E3" s="112"/>
      <c r="F3" s="112"/>
      <c r="G3" s="112"/>
      <c r="H3" s="112"/>
      <c r="I3" s="112"/>
    </row>
    <row r="4" spans="1:9" ht="18.75">
      <c r="A4" s="71" t="s">
        <v>119</v>
      </c>
      <c r="B4" s="72" t="s">
        <v>110</v>
      </c>
      <c r="C4" s="69">
        <v>193</v>
      </c>
      <c r="D4" s="70">
        <v>0.005</v>
      </c>
      <c r="E4" s="112"/>
      <c r="F4" s="112"/>
      <c r="G4" s="112"/>
      <c r="H4" s="112"/>
      <c r="I4" s="112"/>
    </row>
    <row r="5" spans="1:9" ht="18.75">
      <c r="A5" s="71" t="s">
        <v>120</v>
      </c>
      <c r="B5" s="72" t="s">
        <v>110</v>
      </c>
      <c r="C5" s="69">
        <v>193</v>
      </c>
      <c r="D5" s="70">
        <v>0.005</v>
      </c>
      <c r="E5" s="112"/>
      <c r="F5" s="112"/>
      <c r="G5" s="112"/>
      <c r="H5" s="112"/>
      <c r="I5" s="112"/>
    </row>
    <row r="6" spans="1:9" ht="47.25">
      <c r="A6" s="71" t="s">
        <v>115</v>
      </c>
      <c r="B6" s="73" t="s">
        <v>111</v>
      </c>
      <c r="C6" s="69">
        <v>193</v>
      </c>
      <c r="D6" s="70">
        <v>0.005</v>
      </c>
      <c r="E6" s="112"/>
      <c r="F6" s="112"/>
      <c r="G6" s="112"/>
      <c r="H6" s="112"/>
      <c r="I6" s="112"/>
    </row>
    <row r="7" spans="1:9" ht="18.75">
      <c r="A7" s="71" t="s">
        <v>116</v>
      </c>
      <c r="B7" s="74" t="s">
        <v>112</v>
      </c>
      <c r="C7" s="69">
        <v>101</v>
      </c>
      <c r="D7" s="70">
        <v>0.01</v>
      </c>
      <c r="E7" s="112"/>
      <c r="F7" s="112"/>
      <c r="G7" s="112"/>
      <c r="H7" s="112"/>
      <c r="I7" s="112"/>
    </row>
    <row r="8" spans="1:9" ht="18.75">
      <c r="A8" s="75" t="s">
        <v>117</v>
      </c>
      <c r="B8" s="74" t="s">
        <v>112</v>
      </c>
      <c r="C8" s="69">
        <v>1</v>
      </c>
      <c r="D8" s="70">
        <v>1</v>
      </c>
      <c r="E8" s="112"/>
      <c r="F8" s="112"/>
      <c r="G8" s="112"/>
      <c r="H8" s="112"/>
      <c r="I8" s="112"/>
    </row>
    <row r="9" spans="1:9" ht="18.75">
      <c r="A9" s="71" t="s">
        <v>116</v>
      </c>
      <c r="B9" s="73" t="s">
        <v>111</v>
      </c>
      <c r="C9" s="69">
        <v>3.27</v>
      </c>
      <c r="D9" s="70">
        <v>0.306</v>
      </c>
      <c r="E9" s="112"/>
      <c r="F9" s="112"/>
      <c r="G9" s="112"/>
      <c r="H9" s="112"/>
      <c r="I9" s="112"/>
    </row>
    <row r="10" spans="1:9" ht="18.75">
      <c r="A10" s="71" t="s">
        <v>117</v>
      </c>
      <c r="B10" s="73" t="s">
        <v>111</v>
      </c>
      <c r="C10" s="69">
        <v>1</v>
      </c>
      <c r="D10" s="70">
        <v>1</v>
      </c>
      <c r="E10" s="112"/>
      <c r="F10" s="112"/>
      <c r="G10" s="112"/>
      <c r="H10" s="112"/>
      <c r="I10" s="112"/>
    </row>
    <row r="11" spans="1:9" ht="15.75">
      <c r="A11" s="76"/>
      <c r="B11" s="54"/>
      <c r="C11" s="77"/>
      <c r="D11" s="78"/>
      <c r="E11" s="62"/>
      <c r="F11" s="62"/>
      <c r="G11" s="62"/>
      <c r="H11" s="62"/>
      <c r="I11" s="62"/>
    </row>
    <row r="12" spans="1:9" ht="12.75" customHeight="1">
      <c r="A12" s="76"/>
      <c r="B12" s="297"/>
      <c r="C12" s="298"/>
      <c r="D12" s="298"/>
      <c r="E12" s="298"/>
      <c r="F12" s="298"/>
      <c r="G12" s="298"/>
      <c r="H12" s="298"/>
      <c r="I12" s="298"/>
    </row>
    <row r="13" spans="1:9" ht="15.75">
      <c r="A13" s="113"/>
      <c r="B13" s="52"/>
      <c r="C13" s="114"/>
      <c r="D13" s="78"/>
      <c r="E13" s="62"/>
      <c r="F13" s="62"/>
      <c r="G13" s="62"/>
      <c r="H13" s="62"/>
      <c r="I13" s="62"/>
    </row>
    <row r="14" spans="1:9" ht="15.75">
      <c r="A14" s="115"/>
      <c r="B14" s="116"/>
      <c r="C14" s="114"/>
      <c r="D14" s="78"/>
      <c r="E14" s="62"/>
      <c r="F14" s="62"/>
      <c r="G14" s="62"/>
      <c r="H14" s="62"/>
      <c r="I14" s="62"/>
    </row>
    <row r="15" spans="1:9" ht="18.75">
      <c r="A15" s="117"/>
      <c r="B15" s="118"/>
      <c r="C15" s="114"/>
      <c r="D15" s="78"/>
      <c r="E15" s="62"/>
      <c r="F15" s="62"/>
      <c r="G15" s="62"/>
      <c r="H15" s="62"/>
      <c r="I15" s="62"/>
    </row>
    <row r="16" spans="1:3" ht="18">
      <c r="A16" s="119"/>
      <c r="B16" s="120"/>
      <c r="C16" s="121"/>
    </row>
    <row r="17" spans="1:3" ht="18">
      <c r="A17" s="119"/>
      <c r="B17" s="122"/>
      <c r="C17" s="121"/>
    </row>
    <row r="18" spans="1:3" ht="18">
      <c r="A18" s="119"/>
      <c r="B18" s="123"/>
      <c r="C18" s="121"/>
    </row>
    <row r="19" ht="18">
      <c r="B19" s="17"/>
    </row>
  </sheetData>
  <sheetProtection/>
  <mergeCells count="1">
    <mergeCell ref="B12:I12"/>
  </mergeCells>
  <printOptions/>
  <pageMargins left="0.75" right="0.25" top="1" bottom="1" header="0.5" footer="0.5"/>
  <pageSetup orientation="landscape" scale="73"/>
</worksheet>
</file>

<file path=xl/worksheets/sheet4.xml><?xml version="1.0" encoding="utf-8"?>
<worksheet xmlns="http://schemas.openxmlformats.org/spreadsheetml/2006/main" xmlns:r="http://schemas.openxmlformats.org/officeDocument/2006/relationships">
  <sheetPr>
    <pageSetUpPr fitToPage="1"/>
  </sheetPr>
  <dimension ref="A1:W53"/>
  <sheetViews>
    <sheetView zoomScale="50" zoomScaleNormal="50" zoomScalePageLayoutView="0" workbookViewId="0" topLeftCell="A2">
      <selection activeCell="I21" sqref="I21"/>
    </sheetView>
  </sheetViews>
  <sheetFormatPr defaultColWidth="8.8515625" defaultRowHeight="12.75"/>
  <cols>
    <col min="1" max="1" width="27.421875" style="1" customWidth="1"/>
    <col min="2" max="2" width="19.28125" style="1" customWidth="1"/>
    <col min="3" max="17" width="17.7109375" style="0" customWidth="1"/>
    <col min="18" max="18" width="16.00390625" style="2" customWidth="1"/>
    <col min="19" max="19" width="13.00390625" style="2" customWidth="1"/>
    <col min="20" max="20" width="20.7109375" style="2" customWidth="1"/>
    <col min="21" max="21" width="17.8515625" style="44" customWidth="1"/>
  </cols>
  <sheetData>
    <row r="1" spans="1:21" s="18" customFormat="1" ht="136.5" customHeight="1">
      <c r="A1" s="141" t="s">
        <v>139</v>
      </c>
      <c r="B1" s="141" t="s">
        <v>140</v>
      </c>
      <c r="C1" s="142" t="s">
        <v>98</v>
      </c>
      <c r="D1" s="142" t="s">
        <v>99</v>
      </c>
      <c r="E1" s="142" t="s">
        <v>32</v>
      </c>
      <c r="F1" s="142" t="s">
        <v>100</v>
      </c>
      <c r="G1" s="142" t="s">
        <v>101</v>
      </c>
      <c r="H1" s="142" t="s">
        <v>102</v>
      </c>
      <c r="I1" s="142" t="s">
        <v>103</v>
      </c>
      <c r="J1" s="142" t="s">
        <v>104</v>
      </c>
      <c r="K1" s="142" t="s">
        <v>105</v>
      </c>
      <c r="L1" s="142" t="s">
        <v>106</v>
      </c>
      <c r="M1" s="142" t="s">
        <v>107</v>
      </c>
      <c r="N1" s="142" t="s">
        <v>108</v>
      </c>
      <c r="O1" s="142" t="s">
        <v>109</v>
      </c>
      <c r="P1" s="142" t="s">
        <v>33</v>
      </c>
      <c r="Q1" s="142" t="s">
        <v>34</v>
      </c>
      <c r="R1" s="162" t="s">
        <v>79</v>
      </c>
      <c r="S1" s="164" t="s">
        <v>80</v>
      </c>
      <c r="T1" s="142" t="s">
        <v>81</v>
      </c>
      <c r="U1" s="205"/>
    </row>
    <row r="2" spans="1:21" ht="45" customHeight="1">
      <c r="A2" s="47" t="s">
        <v>118</v>
      </c>
      <c r="B2" s="48" t="s">
        <v>110</v>
      </c>
      <c r="C2" s="126">
        <v>0</v>
      </c>
      <c r="D2" s="126">
        <v>0</v>
      </c>
      <c r="E2" s="126">
        <v>0</v>
      </c>
      <c r="F2" s="126">
        <v>0</v>
      </c>
      <c r="G2" s="126">
        <v>0</v>
      </c>
      <c r="H2" s="126">
        <v>0</v>
      </c>
      <c r="I2" s="126">
        <v>0</v>
      </c>
      <c r="J2" s="126">
        <v>0</v>
      </c>
      <c r="K2" s="126">
        <v>0</v>
      </c>
      <c r="L2" s="126">
        <v>0</v>
      </c>
      <c r="M2" s="126">
        <v>0</v>
      </c>
      <c r="N2" s="126">
        <v>0</v>
      </c>
      <c r="O2" s="126">
        <v>0</v>
      </c>
      <c r="P2" s="126">
        <v>0</v>
      </c>
      <c r="Q2" s="126">
        <v>0</v>
      </c>
      <c r="R2" s="127">
        <f aca="true" t="shared" si="0" ref="R2:R9">SUM(C2:Q2)</f>
        <v>0</v>
      </c>
      <c r="S2" s="128">
        <v>1</v>
      </c>
      <c r="T2" s="5">
        <f>R2*S2</f>
        <v>0</v>
      </c>
      <c r="U2" s="29"/>
    </row>
    <row r="3" spans="1:21" ht="45" customHeight="1">
      <c r="A3" s="46" t="s">
        <v>119</v>
      </c>
      <c r="B3" s="49" t="s">
        <v>110</v>
      </c>
      <c r="C3" s="126">
        <v>0</v>
      </c>
      <c r="D3" s="126">
        <v>0</v>
      </c>
      <c r="E3" s="126">
        <v>0</v>
      </c>
      <c r="F3" s="126">
        <v>0</v>
      </c>
      <c r="G3" s="126">
        <v>0</v>
      </c>
      <c r="H3" s="126">
        <v>0</v>
      </c>
      <c r="I3" s="126">
        <v>0</v>
      </c>
      <c r="J3" s="126">
        <v>0</v>
      </c>
      <c r="K3" s="126">
        <v>0</v>
      </c>
      <c r="L3" s="126">
        <v>0</v>
      </c>
      <c r="M3" s="126">
        <v>0</v>
      </c>
      <c r="N3" s="126">
        <v>0</v>
      </c>
      <c r="O3" s="126">
        <v>0</v>
      </c>
      <c r="P3" s="126">
        <v>0</v>
      </c>
      <c r="Q3" s="126">
        <v>0</v>
      </c>
      <c r="R3" s="127">
        <f t="shared" si="0"/>
        <v>0</v>
      </c>
      <c r="S3" s="128">
        <v>0.005</v>
      </c>
      <c r="T3" s="5">
        <f aca="true" t="shared" si="1" ref="T3:T9">R3*S3</f>
        <v>0</v>
      </c>
      <c r="U3" s="29"/>
    </row>
    <row r="4" spans="1:21" ht="45" customHeight="1">
      <c r="A4" s="46" t="s">
        <v>120</v>
      </c>
      <c r="B4" s="49" t="s">
        <v>110</v>
      </c>
      <c r="C4" s="126">
        <v>0</v>
      </c>
      <c r="D4" s="126">
        <v>0</v>
      </c>
      <c r="E4" s="126">
        <v>0</v>
      </c>
      <c r="F4" s="126">
        <v>0</v>
      </c>
      <c r="G4" s="126">
        <v>0</v>
      </c>
      <c r="H4" s="126">
        <v>0</v>
      </c>
      <c r="I4" s="126">
        <v>0</v>
      </c>
      <c r="J4" s="126">
        <v>0</v>
      </c>
      <c r="K4" s="126">
        <v>0</v>
      </c>
      <c r="L4" s="126">
        <v>0</v>
      </c>
      <c r="M4" s="126">
        <v>0</v>
      </c>
      <c r="N4" s="126">
        <v>0</v>
      </c>
      <c r="O4" s="126">
        <v>0</v>
      </c>
      <c r="P4" s="126">
        <v>0</v>
      </c>
      <c r="Q4" s="126">
        <v>0</v>
      </c>
      <c r="R4" s="127">
        <f t="shared" si="0"/>
        <v>0</v>
      </c>
      <c r="S4" s="128">
        <v>0.005</v>
      </c>
      <c r="T4" s="5">
        <f t="shared" si="1"/>
        <v>0</v>
      </c>
      <c r="U4" s="29"/>
    </row>
    <row r="5" spans="1:21" ht="45" customHeight="1">
      <c r="A5" s="46" t="s">
        <v>115</v>
      </c>
      <c r="B5" s="50" t="s">
        <v>111</v>
      </c>
      <c r="C5" s="126">
        <v>0</v>
      </c>
      <c r="D5" s="126">
        <v>0</v>
      </c>
      <c r="E5" s="126">
        <v>0</v>
      </c>
      <c r="F5" s="126">
        <v>0</v>
      </c>
      <c r="G5" s="126">
        <v>0</v>
      </c>
      <c r="H5" s="126">
        <v>0</v>
      </c>
      <c r="I5" s="126">
        <v>0</v>
      </c>
      <c r="J5" s="126">
        <v>0</v>
      </c>
      <c r="K5" s="126">
        <v>0</v>
      </c>
      <c r="L5" s="126">
        <v>0</v>
      </c>
      <c r="M5" s="126">
        <v>0</v>
      </c>
      <c r="N5" s="126">
        <v>0</v>
      </c>
      <c r="O5" s="126">
        <v>0</v>
      </c>
      <c r="P5" s="126">
        <v>0</v>
      </c>
      <c r="Q5" s="126">
        <v>0</v>
      </c>
      <c r="R5" s="127">
        <f t="shared" si="0"/>
        <v>0</v>
      </c>
      <c r="S5" s="128">
        <v>0.005</v>
      </c>
      <c r="T5" s="5">
        <f t="shared" si="1"/>
        <v>0</v>
      </c>
      <c r="U5" s="29"/>
    </row>
    <row r="6" spans="1:21" ht="50.25" customHeight="1">
      <c r="A6" s="46" t="s">
        <v>116</v>
      </c>
      <c r="B6" s="51" t="s">
        <v>112</v>
      </c>
      <c r="C6" s="126">
        <v>0</v>
      </c>
      <c r="D6" s="126">
        <v>0</v>
      </c>
      <c r="E6" s="194">
        <v>3</v>
      </c>
      <c r="F6" s="129">
        <v>0</v>
      </c>
      <c r="G6" s="193">
        <v>30</v>
      </c>
      <c r="H6" s="129">
        <v>0</v>
      </c>
      <c r="I6" s="129">
        <v>0</v>
      </c>
      <c r="J6" s="129">
        <v>0</v>
      </c>
      <c r="K6" s="129">
        <v>0</v>
      </c>
      <c r="L6" s="129">
        <v>0</v>
      </c>
      <c r="M6" s="129">
        <v>0</v>
      </c>
      <c r="N6" s="129">
        <v>0</v>
      </c>
      <c r="O6" s="129">
        <v>0</v>
      </c>
      <c r="P6" s="129">
        <v>0</v>
      </c>
      <c r="Q6" s="129">
        <v>0</v>
      </c>
      <c r="R6" s="127">
        <f t="shared" si="0"/>
        <v>33</v>
      </c>
      <c r="S6" s="128">
        <v>0.009</v>
      </c>
      <c r="T6" s="156">
        <f t="shared" si="1"/>
        <v>0.297</v>
      </c>
      <c r="U6" s="29"/>
    </row>
    <row r="7" spans="1:21" ht="51" customHeight="1">
      <c r="A7" s="53" t="s">
        <v>117</v>
      </c>
      <c r="B7" s="51" t="s">
        <v>112</v>
      </c>
      <c r="C7" s="126">
        <v>0</v>
      </c>
      <c r="D7" s="126">
        <v>0</v>
      </c>
      <c r="E7" s="129">
        <v>0</v>
      </c>
      <c r="F7" s="129">
        <v>0</v>
      </c>
      <c r="G7" s="193">
        <v>30</v>
      </c>
      <c r="H7" s="129">
        <v>0</v>
      </c>
      <c r="I7" s="129">
        <v>0</v>
      </c>
      <c r="J7" s="129">
        <v>0</v>
      </c>
      <c r="K7" s="129">
        <v>0</v>
      </c>
      <c r="L7" s="129">
        <v>0</v>
      </c>
      <c r="M7" s="129">
        <v>0</v>
      </c>
      <c r="N7" s="129">
        <v>0</v>
      </c>
      <c r="O7" s="129">
        <v>0</v>
      </c>
      <c r="P7" s="129">
        <v>0</v>
      </c>
      <c r="Q7" s="129">
        <v>0</v>
      </c>
      <c r="R7" s="127">
        <f t="shared" si="0"/>
        <v>30</v>
      </c>
      <c r="S7" s="128">
        <v>1</v>
      </c>
      <c r="T7" s="222">
        <f t="shared" si="1"/>
        <v>30</v>
      </c>
      <c r="U7" s="29"/>
    </row>
    <row r="8" spans="1:21" ht="63" customHeight="1">
      <c r="A8" s="46" t="s">
        <v>116</v>
      </c>
      <c r="B8" s="50" t="s">
        <v>111</v>
      </c>
      <c r="C8" s="198">
        <v>3000</v>
      </c>
      <c r="D8" s="199">
        <v>3000</v>
      </c>
      <c r="E8" s="200">
        <v>300</v>
      </c>
      <c r="F8" s="194">
        <v>3</v>
      </c>
      <c r="G8" s="193">
        <v>30</v>
      </c>
      <c r="H8" s="194">
        <v>3</v>
      </c>
      <c r="I8" s="200">
        <v>300</v>
      </c>
      <c r="J8" s="193">
        <v>30</v>
      </c>
      <c r="K8" s="193">
        <v>30</v>
      </c>
      <c r="L8" s="193">
        <v>30</v>
      </c>
      <c r="M8" s="194">
        <v>3</v>
      </c>
      <c r="N8" s="194">
        <v>3</v>
      </c>
      <c r="O8" s="194">
        <v>3</v>
      </c>
      <c r="P8" s="200">
        <v>300</v>
      </c>
      <c r="Q8" s="200">
        <v>300</v>
      </c>
      <c r="R8" s="127">
        <f t="shared" si="0"/>
        <v>7335</v>
      </c>
      <c r="S8" s="128">
        <v>0.282</v>
      </c>
      <c r="T8" s="199">
        <f t="shared" si="1"/>
        <v>2068.47</v>
      </c>
      <c r="U8" s="29"/>
    </row>
    <row r="9" spans="1:21" ht="61.5" customHeight="1">
      <c r="A9" s="46" t="s">
        <v>117</v>
      </c>
      <c r="B9" s="50" t="s">
        <v>111</v>
      </c>
      <c r="C9" s="200">
        <v>300</v>
      </c>
      <c r="D9" s="200">
        <v>300</v>
      </c>
      <c r="E9" s="193">
        <v>30</v>
      </c>
      <c r="F9" s="130">
        <v>0</v>
      </c>
      <c r="G9" s="193">
        <v>30</v>
      </c>
      <c r="H9" s="194">
        <v>3</v>
      </c>
      <c r="I9" s="193">
        <v>30</v>
      </c>
      <c r="J9" s="194">
        <v>3</v>
      </c>
      <c r="K9" s="131">
        <v>0</v>
      </c>
      <c r="L9" s="194">
        <v>3</v>
      </c>
      <c r="M9" s="131">
        <v>0</v>
      </c>
      <c r="N9" s="131">
        <v>0</v>
      </c>
      <c r="O9" s="131">
        <v>0</v>
      </c>
      <c r="P9" s="193">
        <v>30</v>
      </c>
      <c r="Q9" s="193">
        <v>30</v>
      </c>
      <c r="R9" s="191">
        <f t="shared" si="0"/>
        <v>759</v>
      </c>
      <c r="S9" s="128">
        <v>1</v>
      </c>
      <c r="T9" s="223">
        <f t="shared" si="1"/>
        <v>759</v>
      </c>
      <c r="U9" s="29"/>
    </row>
    <row r="10" spans="1:20" s="2" customFormat="1" ht="24.75" customHeight="1">
      <c r="A10" s="54"/>
      <c r="B10" s="54"/>
      <c r="R10" s="189"/>
      <c r="S10" s="190"/>
      <c r="T10" s="167"/>
    </row>
    <row r="11" spans="1:23" s="2" customFormat="1" ht="52.5" customHeight="1">
      <c r="A11" s="300" t="s">
        <v>81</v>
      </c>
      <c r="B11" s="301"/>
      <c r="C11" s="195">
        <f>(C2*$S2)+(C3*$S3)+(C4*$S4)+(C5*$S5)+(C6*$S6)+(C7*$S7)+(C8*$S8)+(C9*$S9)</f>
        <v>1146</v>
      </c>
      <c r="D11" s="195">
        <f aca="true" t="shared" si="2" ref="D11:Q11">(D2*$S2)+(D3*$S3)+(D4*$S4)+(D5*$S5)+(D6*$S6)+(D7*$S7)+(D8*$S8)+(D9*$S9)</f>
        <v>1146</v>
      </c>
      <c r="E11" s="197">
        <f t="shared" si="2"/>
        <v>114.627</v>
      </c>
      <c r="F11" s="194">
        <f t="shared" si="2"/>
        <v>0.8459999999999999</v>
      </c>
      <c r="G11" s="193">
        <f t="shared" si="2"/>
        <v>68.72999999999999</v>
      </c>
      <c r="H11" s="194">
        <f t="shared" si="2"/>
        <v>3.846</v>
      </c>
      <c r="I11" s="197">
        <f t="shared" si="2"/>
        <v>114.6</v>
      </c>
      <c r="J11" s="193">
        <f t="shared" si="2"/>
        <v>11.459999999999999</v>
      </c>
      <c r="K11" s="194">
        <f t="shared" si="2"/>
        <v>8.459999999999999</v>
      </c>
      <c r="L11" s="193">
        <f t="shared" si="2"/>
        <v>11.459999999999999</v>
      </c>
      <c r="M11" s="194">
        <f t="shared" si="2"/>
        <v>0.8459999999999999</v>
      </c>
      <c r="N11" s="194">
        <f t="shared" si="2"/>
        <v>0.8459999999999999</v>
      </c>
      <c r="O11" s="194">
        <f t="shared" si="2"/>
        <v>0.8459999999999999</v>
      </c>
      <c r="P11" s="197">
        <f t="shared" si="2"/>
        <v>114.6</v>
      </c>
      <c r="Q11" s="197">
        <f t="shared" si="2"/>
        <v>114.6</v>
      </c>
      <c r="R11" s="189"/>
      <c r="S11" s="190"/>
      <c r="T11" s="167"/>
      <c r="W11" s="10"/>
    </row>
    <row r="12" spans="1:21" ht="35.25" customHeight="1">
      <c r="A12" s="300" t="s">
        <v>35</v>
      </c>
      <c r="B12" s="300"/>
      <c r="C12" s="192">
        <v>1</v>
      </c>
      <c r="D12" s="192">
        <v>1</v>
      </c>
      <c r="E12" s="192">
        <v>1</v>
      </c>
      <c r="F12" s="192">
        <v>1</v>
      </c>
      <c r="G12" s="192">
        <v>1</v>
      </c>
      <c r="H12" s="192">
        <v>1</v>
      </c>
      <c r="I12" s="192">
        <v>1</v>
      </c>
      <c r="J12" s="192">
        <v>1</v>
      </c>
      <c r="K12" s="192">
        <v>1</v>
      </c>
      <c r="L12" s="192">
        <v>1</v>
      </c>
      <c r="M12" s="192">
        <v>1</v>
      </c>
      <c r="N12" s="192">
        <v>1</v>
      </c>
      <c r="O12" s="192">
        <v>1</v>
      </c>
      <c r="P12" s="192">
        <v>1</v>
      </c>
      <c r="Q12" s="192">
        <v>1</v>
      </c>
      <c r="R12" s="52"/>
      <c r="S12" s="52"/>
      <c r="T12" s="10"/>
      <c r="U12" s="29"/>
    </row>
    <row r="13" spans="1:21" ht="35.25" customHeight="1">
      <c r="A13" s="56"/>
      <c r="B13" s="57"/>
      <c r="C13" s="58"/>
      <c r="D13" s="58"/>
      <c r="E13" s="58"/>
      <c r="F13" s="58"/>
      <c r="G13" s="58"/>
      <c r="H13" s="58"/>
      <c r="I13" s="58"/>
      <c r="J13" s="58"/>
      <c r="K13" s="58"/>
      <c r="L13" s="58"/>
      <c r="M13" s="58"/>
      <c r="N13" s="58"/>
      <c r="O13" s="58"/>
      <c r="P13" s="58"/>
      <c r="Q13" s="58"/>
      <c r="R13" s="54"/>
      <c r="S13" s="54"/>
      <c r="U13" s="29"/>
    </row>
    <row r="14" spans="1:21" ht="45" customHeight="1">
      <c r="A14" s="184" t="s">
        <v>96</v>
      </c>
      <c r="B14" s="299" t="s">
        <v>97</v>
      </c>
      <c r="C14" s="299"/>
      <c r="D14" s="299"/>
      <c r="E14" s="299"/>
      <c r="F14" s="299"/>
      <c r="G14" s="299"/>
      <c r="H14" s="299"/>
      <c r="I14" s="299"/>
      <c r="J14" s="61"/>
      <c r="K14" s="61"/>
      <c r="L14" s="61"/>
      <c r="M14" s="61"/>
      <c r="N14" s="61"/>
      <c r="O14" s="61"/>
      <c r="P14" s="61"/>
      <c r="Q14" s="61"/>
      <c r="R14" s="62"/>
      <c r="S14" s="62"/>
      <c r="T14"/>
      <c r="U14"/>
    </row>
    <row r="15" spans="1:21" ht="45" customHeight="1">
      <c r="A15" s="59"/>
      <c r="B15" s="60"/>
      <c r="C15" s="61"/>
      <c r="D15" s="61"/>
      <c r="E15" s="61"/>
      <c r="F15" s="61"/>
      <c r="G15" s="61"/>
      <c r="H15" s="61"/>
      <c r="I15" s="61"/>
      <c r="J15" s="61"/>
      <c r="K15" s="61"/>
      <c r="L15" s="61"/>
      <c r="M15" s="61"/>
      <c r="N15" s="61"/>
      <c r="O15" s="61"/>
      <c r="P15" s="61"/>
      <c r="Q15" s="61"/>
      <c r="R15" s="62"/>
      <c r="S15" s="62"/>
      <c r="T15"/>
      <c r="U15"/>
    </row>
    <row r="16" spans="1:21" ht="18.75">
      <c r="A16" s="56"/>
      <c r="B16" s="63"/>
      <c r="C16" s="64"/>
      <c r="D16" s="64"/>
      <c r="E16" s="64"/>
      <c r="F16" s="64"/>
      <c r="G16" s="64"/>
      <c r="H16" s="64"/>
      <c r="I16" s="64"/>
      <c r="J16" s="64"/>
      <c r="K16" s="64"/>
      <c r="L16" s="64"/>
      <c r="M16" s="64"/>
      <c r="N16" s="64"/>
      <c r="O16" s="65"/>
      <c r="P16" s="65"/>
      <c r="Q16" s="65"/>
      <c r="R16" s="62"/>
      <c r="S16" s="62"/>
      <c r="T16"/>
      <c r="U16"/>
    </row>
    <row r="17" spans="1:21" ht="18.75">
      <c r="A17" s="59"/>
      <c r="B17" s="63"/>
      <c r="C17" s="64"/>
      <c r="D17" s="64"/>
      <c r="E17" s="64"/>
      <c r="F17" s="64"/>
      <c r="G17" s="64"/>
      <c r="H17" s="64"/>
      <c r="I17" s="64"/>
      <c r="J17" s="64"/>
      <c r="K17" s="64"/>
      <c r="L17" s="64"/>
      <c r="M17" s="64"/>
      <c r="N17" s="64"/>
      <c r="O17" s="62"/>
      <c r="P17" s="62"/>
      <c r="Q17" s="62"/>
      <c r="R17" s="62"/>
      <c r="S17" s="62"/>
      <c r="T17"/>
      <c r="U17"/>
    </row>
    <row r="18" spans="1:21" ht="15.75">
      <c r="A18" s="56"/>
      <c r="B18" s="56"/>
      <c r="C18" s="62"/>
      <c r="D18" s="62"/>
      <c r="E18" s="62"/>
      <c r="F18" s="62"/>
      <c r="G18" s="62"/>
      <c r="H18" s="62"/>
      <c r="I18" s="62"/>
      <c r="J18" s="62"/>
      <c r="K18" s="62"/>
      <c r="L18" s="62"/>
      <c r="M18" s="62"/>
      <c r="N18" s="62"/>
      <c r="O18" s="62"/>
      <c r="P18" s="62"/>
      <c r="Q18" s="62"/>
      <c r="R18" s="54"/>
      <c r="S18" s="54"/>
      <c r="U18" s="29"/>
    </row>
    <row r="19" spans="1:21" ht="15.75">
      <c r="A19" s="56"/>
      <c r="B19" s="56"/>
      <c r="C19" s="62"/>
      <c r="D19" s="62"/>
      <c r="E19" s="62"/>
      <c r="F19" s="62"/>
      <c r="G19" s="62"/>
      <c r="H19" s="62"/>
      <c r="I19" s="62"/>
      <c r="J19" s="62"/>
      <c r="K19" s="62"/>
      <c r="L19" s="62"/>
      <c r="M19" s="62"/>
      <c r="N19" s="62"/>
      <c r="O19" s="62"/>
      <c r="P19" s="62"/>
      <c r="Q19" s="62"/>
      <c r="R19" s="54"/>
      <c r="S19" s="54"/>
      <c r="U19" s="29"/>
    </row>
    <row r="20" spans="1:21" ht="15.75">
      <c r="A20" s="56"/>
      <c r="B20" s="56"/>
      <c r="C20" s="62"/>
      <c r="D20" s="62"/>
      <c r="E20" s="62"/>
      <c r="F20" s="62"/>
      <c r="G20" s="62"/>
      <c r="H20" s="62"/>
      <c r="I20" s="62"/>
      <c r="J20" s="62"/>
      <c r="K20" s="62"/>
      <c r="L20" s="62"/>
      <c r="M20" s="62"/>
      <c r="N20" s="62"/>
      <c r="O20" s="62"/>
      <c r="P20" s="62"/>
      <c r="Q20" s="62"/>
      <c r="R20" s="54"/>
      <c r="S20" s="54"/>
      <c r="U20" s="29"/>
    </row>
    <row r="21" spans="1:21" ht="15.75">
      <c r="A21" s="56"/>
      <c r="B21" s="56"/>
      <c r="C21" s="62"/>
      <c r="D21" s="62"/>
      <c r="E21" s="62"/>
      <c r="F21" s="62"/>
      <c r="G21" s="62"/>
      <c r="H21" s="62"/>
      <c r="I21" s="62"/>
      <c r="J21" s="62"/>
      <c r="K21" s="62"/>
      <c r="L21" s="62"/>
      <c r="M21" s="62"/>
      <c r="N21" s="62"/>
      <c r="O21" s="62"/>
      <c r="P21" s="62"/>
      <c r="Q21" s="62"/>
      <c r="R21" s="54"/>
      <c r="S21" s="54"/>
      <c r="U21" s="29"/>
    </row>
    <row r="22" spans="1:21" ht="15.75">
      <c r="A22" s="56"/>
      <c r="B22" s="56"/>
      <c r="C22" s="62"/>
      <c r="D22" s="62"/>
      <c r="E22" s="62"/>
      <c r="F22" s="62"/>
      <c r="G22" s="62"/>
      <c r="H22" s="62"/>
      <c r="I22" s="62"/>
      <c r="J22" s="62"/>
      <c r="K22" s="62"/>
      <c r="L22" s="62"/>
      <c r="M22" s="62"/>
      <c r="N22" s="62"/>
      <c r="O22" s="62"/>
      <c r="P22" s="62"/>
      <c r="Q22" s="62"/>
      <c r="R22" s="54"/>
      <c r="S22" s="54"/>
      <c r="U22" s="29"/>
    </row>
    <row r="23" spans="1:21" ht="15.75">
      <c r="A23" s="56"/>
      <c r="B23" s="56"/>
      <c r="C23" s="62"/>
      <c r="D23" s="62"/>
      <c r="E23" s="62"/>
      <c r="F23" s="62"/>
      <c r="G23" s="62"/>
      <c r="H23" s="62"/>
      <c r="I23" s="62"/>
      <c r="J23" s="62"/>
      <c r="K23" s="62"/>
      <c r="L23" s="62"/>
      <c r="M23" s="62"/>
      <c r="N23" s="62"/>
      <c r="O23" s="62"/>
      <c r="P23" s="62"/>
      <c r="Q23" s="62"/>
      <c r="R23" s="54"/>
      <c r="S23" s="54"/>
      <c r="U23" s="29"/>
    </row>
    <row r="24" spans="1:21" ht="15.75">
      <c r="A24" s="56"/>
      <c r="B24" s="56"/>
      <c r="C24" s="62"/>
      <c r="D24" s="62"/>
      <c r="E24" s="62"/>
      <c r="F24" s="62"/>
      <c r="G24" s="62"/>
      <c r="H24" s="62"/>
      <c r="I24" s="62"/>
      <c r="J24" s="62"/>
      <c r="K24" s="62"/>
      <c r="L24" s="62"/>
      <c r="M24" s="62"/>
      <c r="N24" s="62"/>
      <c r="O24" s="62"/>
      <c r="P24" s="62"/>
      <c r="Q24" s="62"/>
      <c r="R24" s="54"/>
      <c r="S24" s="54"/>
      <c r="U24" s="29"/>
    </row>
    <row r="25" spans="1:21" ht="15.75">
      <c r="A25" s="56"/>
      <c r="B25" s="56"/>
      <c r="C25" s="62"/>
      <c r="D25" s="62"/>
      <c r="E25" s="62"/>
      <c r="F25" s="62"/>
      <c r="G25" s="62"/>
      <c r="H25" s="62"/>
      <c r="I25" s="62"/>
      <c r="J25" s="62"/>
      <c r="K25" s="62"/>
      <c r="L25" s="62"/>
      <c r="M25" s="62"/>
      <c r="N25" s="62"/>
      <c r="O25" s="62"/>
      <c r="P25" s="62"/>
      <c r="Q25" s="62"/>
      <c r="R25" s="54"/>
      <c r="S25" s="54"/>
      <c r="U25" s="29"/>
    </row>
    <row r="26" spans="1:21" ht="15.75">
      <c r="A26" s="56"/>
      <c r="B26" s="56"/>
      <c r="C26" s="62"/>
      <c r="D26" s="62"/>
      <c r="E26" s="62"/>
      <c r="F26" s="62"/>
      <c r="G26" s="62"/>
      <c r="H26" s="62"/>
      <c r="I26" s="62"/>
      <c r="J26" s="62"/>
      <c r="K26" s="62"/>
      <c r="L26" s="62"/>
      <c r="M26" s="62"/>
      <c r="N26" s="62"/>
      <c r="O26" s="62"/>
      <c r="P26" s="62"/>
      <c r="Q26" s="62"/>
      <c r="R26" s="54"/>
      <c r="S26" s="54"/>
      <c r="U26" s="29"/>
    </row>
    <row r="27" spans="1:21" ht="15.75">
      <c r="A27" s="56"/>
      <c r="B27" s="56"/>
      <c r="C27" s="62"/>
      <c r="D27" s="62"/>
      <c r="E27" s="62"/>
      <c r="F27" s="62"/>
      <c r="G27" s="62"/>
      <c r="H27" s="62"/>
      <c r="I27" s="62"/>
      <c r="J27" s="62"/>
      <c r="K27" s="62"/>
      <c r="L27" s="62"/>
      <c r="M27" s="62"/>
      <c r="N27" s="62"/>
      <c r="O27" s="62"/>
      <c r="P27" s="62"/>
      <c r="Q27" s="62"/>
      <c r="R27" s="54"/>
      <c r="S27" s="54"/>
      <c r="U27" s="29"/>
    </row>
    <row r="28" spans="1:21" ht="15.75">
      <c r="A28" s="56"/>
      <c r="B28" s="56"/>
      <c r="C28" s="62"/>
      <c r="D28" s="62"/>
      <c r="E28" s="62"/>
      <c r="F28" s="62"/>
      <c r="G28" s="62"/>
      <c r="H28" s="62"/>
      <c r="I28" s="62"/>
      <c r="J28" s="62"/>
      <c r="K28" s="62"/>
      <c r="L28" s="62"/>
      <c r="M28" s="62"/>
      <c r="N28" s="62"/>
      <c r="O28" s="62"/>
      <c r="P28" s="62"/>
      <c r="Q28" s="62"/>
      <c r="R28" s="54"/>
      <c r="S28" s="54"/>
      <c r="U28" s="29"/>
    </row>
    <row r="29" spans="1:21" ht="15.75">
      <c r="A29" s="56"/>
      <c r="B29" s="56"/>
      <c r="C29" s="62"/>
      <c r="D29" s="62"/>
      <c r="E29" s="62"/>
      <c r="F29" s="62"/>
      <c r="G29" s="62"/>
      <c r="H29" s="62"/>
      <c r="I29" s="62"/>
      <c r="J29" s="62"/>
      <c r="K29" s="62"/>
      <c r="L29" s="62"/>
      <c r="M29" s="62"/>
      <c r="N29" s="62"/>
      <c r="O29" s="62"/>
      <c r="P29" s="62"/>
      <c r="Q29" s="62"/>
      <c r="R29" s="54"/>
      <c r="S29" s="54"/>
      <c r="U29" s="29"/>
    </row>
    <row r="30" spans="1:21" ht="15.75">
      <c r="A30" s="56"/>
      <c r="B30" s="56"/>
      <c r="C30" s="62"/>
      <c r="D30" s="62"/>
      <c r="E30" s="62"/>
      <c r="F30" s="62"/>
      <c r="G30" s="62"/>
      <c r="H30" s="62"/>
      <c r="I30" s="62"/>
      <c r="J30" s="62"/>
      <c r="K30" s="62"/>
      <c r="L30" s="62"/>
      <c r="M30" s="62"/>
      <c r="N30" s="62"/>
      <c r="O30" s="62"/>
      <c r="P30" s="62"/>
      <c r="Q30" s="62"/>
      <c r="R30" s="54"/>
      <c r="S30" s="54"/>
      <c r="U30" s="29"/>
    </row>
    <row r="31" spans="1:21" ht="15.75">
      <c r="A31" s="56"/>
      <c r="B31" s="56"/>
      <c r="C31" s="62"/>
      <c r="D31" s="62"/>
      <c r="E31" s="62"/>
      <c r="F31" s="62"/>
      <c r="G31" s="62"/>
      <c r="H31" s="62"/>
      <c r="I31" s="62"/>
      <c r="J31" s="62"/>
      <c r="K31" s="62"/>
      <c r="L31" s="62"/>
      <c r="M31" s="62"/>
      <c r="N31" s="62"/>
      <c r="O31" s="62"/>
      <c r="P31" s="62"/>
      <c r="Q31" s="62"/>
      <c r="R31" s="54"/>
      <c r="S31" s="54"/>
      <c r="U31" s="29"/>
    </row>
    <row r="32" spans="1:21" ht="15.75">
      <c r="A32" s="56"/>
      <c r="B32" s="56"/>
      <c r="C32" s="62"/>
      <c r="D32" s="62"/>
      <c r="E32" s="62"/>
      <c r="F32" s="62"/>
      <c r="G32" s="62"/>
      <c r="H32" s="62"/>
      <c r="I32" s="62"/>
      <c r="J32" s="62"/>
      <c r="K32" s="62"/>
      <c r="L32" s="62"/>
      <c r="M32" s="62"/>
      <c r="N32" s="62"/>
      <c r="O32" s="62"/>
      <c r="P32" s="62"/>
      <c r="Q32" s="62"/>
      <c r="R32" s="54"/>
      <c r="S32" s="54"/>
      <c r="U32" s="29"/>
    </row>
    <row r="33" spans="1:21" ht="15.75">
      <c r="A33" s="56"/>
      <c r="B33" s="56"/>
      <c r="C33" s="62"/>
      <c r="D33" s="62"/>
      <c r="E33" s="62"/>
      <c r="F33" s="62"/>
      <c r="G33" s="62"/>
      <c r="H33" s="62"/>
      <c r="I33" s="62"/>
      <c r="J33" s="62"/>
      <c r="K33" s="62"/>
      <c r="L33" s="62"/>
      <c r="M33" s="62"/>
      <c r="N33" s="62"/>
      <c r="O33" s="62"/>
      <c r="P33" s="62"/>
      <c r="Q33" s="62"/>
      <c r="R33" s="54"/>
      <c r="S33" s="54"/>
      <c r="U33" s="29"/>
    </row>
    <row r="34" ht="15.75">
      <c r="U34" s="29"/>
    </row>
    <row r="35" ht="15.75">
      <c r="U35" s="29"/>
    </row>
    <row r="36" ht="15.75">
      <c r="U36" s="29"/>
    </row>
    <row r="37" ht="15.75">
      <c r="U37" s="29"/>
    </row>
    <row r="38" ht="15.75">
      <c r="U38" s="29"/>
    </row>
    <row r="39" ht="15.75">
      <c r="U39" s="29"/>
    </row>
    <row r="40" ht="15.75">
      <c r="U40" s="29"/>
    </row>
    <row r="41" ht="15.75">
      <c r="U41" s="29"/>
    </row>
    <row r="42" ht="15.75">
      <c r="U42" s="29"/>
    </row>
    <row r="43" ht="15.75">
      <c r="U43" s="29"/>
    </row>
    <row r="44" ht="15.75">
      <c r="U44" s="29"/>
    </row>
    <row r="45" ht="15.75">
      <c r="U45" s="29"/>
    </row>
    <row r="46" ht="15.75">
      <c r="U46" s="29"/>
    </row>
    <row r="47" ht="15.75">
      <c r="U47" s="29"/>
    </row>
    <row r="48" ht="15.75">
      <c r="U48" s="29"/>
    </row>
    <row r="49" ht="15.75">
      <c r="U49" s="29"/>
    </row>
    <row r="50" ht="15.75">
      <c r="U50" s="29"/>
    </row>
    <row r="51" ht="15.75">
      <c r="U51" s="29"/>
    </row>
    <row r="52" ht="15.75">
      <c r="U52" s="29"/>
    </row>
    <row r="53" ht="15.75">
      <c r="U53" s="29"/>
    </row>
  </sheetData>
  <sheetProtection/>
  <mergeCells count="3">
    <mergeCell ref="B14:I14"/>
    <mergeCell ref="A11:B11"/>
    <mergeCell ref="A12:B12"/>
  </mergeCells>
  <printOptions gridLines="1"/>
  <pageMargins left="0.25" right="0.25" top="0.984251968503937" bottom="0.984251968503937" header="0.511811023622047" footer="0.511811023622047"/>
  <pageSetup cellComments="atEnd" fitToHeight="1" fitToWidth="1" horizontalDpi="300" verticalDpi="300" orientation="landscape" scale="37"/>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20"/>
  <sheetViews>
    <sheetView zoomScale="75" zoomScaleNormal="75" zoomScalePageLayoutView="0" workbookViewId="0" topLeftCell="A1">
      <selection activeCell="B1" sqref="B1"/>
    </sheetView>
  </sheetViews>
  <sheetFormatPr defaultColWidth="8.8515625" defaultRowHeight="12.75"/>
  <cols>
    <col min="1" max="1" width="27.421875" style="1" customWidth="1"/>
    <col min="2" max="2" width="19.28125" style="1" customWidth="1"/>
    <col min="3" max="5" width="17.7109375" style="0" customWidth="1"/>
    <col min="6" max="6" width="23.140625" style="0" customWidth="1"/>
    <col min="7" max="7" width="17.7109375" style="0" customWidth="1"/>
    <col min="8" max="8" width="19.140625" style="0" customWidth="1"/>
    <col min="9" max="9" width="20.8515625" style="0" customWidth="1"/>
    <col min="10" max="10" width="19.7109375" style="0" customWidth="1"/>
    <col min="11" max="12" width="17.7109375" style="0" customWidth="1"/>
    <col min="13" max="13" width="21.8515625" style="0" customWidth="1"/>
    <col min="14" max="17" width="10.7109375" style="0" customWidth="1"/>
  </cols>
  <sheetData>
    <row r="1" spans="1:13" s="176" customFormat="1" ht="123.75" customHeight="1">
      <c r="A1" s="141" t="s">
        <v>139</v>
      </c>
      <c r="B1" s="141" t="s">
        <v>140</v>
      </c>
      <c r="C1" s="142" t="s">
        <v>16</v>
      </c>
      <c r="D1" s="170" t="s">
        <v>17</v>
      </c>
      <c r="E1" s="179" t="s">
        <v>31</v>
      </c>
      <c r="F1" s="170" t="s">
        <v>18</v>
      </c>
      <c r="G1" s="170" t="s">
        <v>19</v>
      </c>
      <c r="H1" s="170" t="s">
        <v>20</v>
      </c>
      <c r="I1" s="170" t="s">
        <v>30</v>
      </c>
      <c r="J1" s="170" t="s">
        <v>21</v>
      </c>
      <c r="K1" s="142" t="s">
        <v>79</v>
      </c>
      <c r="L1" s="164" t="s">
        <v>80</v>
      </c>
      <c r="M1" s="142" t="s">
        <v>81</v>
      </c>
    </row>
    <row r="2" spans="1:17" ht="45" customHeight="1">
      <c r="A2" s="47" t="s">
        <v>118</v>
      </c>
      <c r="B2" s="48" t="s">
        <v>110</v>
      </c>
      <c r="C2" s="87" t="s">
        <v>144</v>
      </c>
      <c r="D2" s="134">
        <v>30</v>
      </c>
      <c r="E2" s="90">
        <v>0</v>
      </c>
      <c r="F2" s="90">
        <v>0</v>
      </c>
      <c r="G2" s="89" t="s">
        <v>144</v>
      </c>
      <c r="H2" s="234"/>
      <c r="I2" s="88">
        <v>0</v>
      </c>
      <c r="J2" s="135">
        <v>3</v>
      </c>
      <c r="K2" s="139">
        <f aca="true" t="shared" si="0" ref="K2:K9">SUM(C2:J2)</f>
        <v>33</v>
      </c>
      <c r="L2" s="128">
        <v>1</v>
      </c>
      <c r="M2" s="222">
        <f>K2*L2</f>
        <v>33</v>
      </c>
      <c r="N2" s="64"/>
      <c r="O2" s="64"/>
      <c r="P2" s="13"/>
      <c r="Q2" s="13"/>
    </row>
    <row r="3" spans="1:17" ht="45" customHeight="1">
      <c r="A3" s="46" t="s">
        <v>119</v>
      </c>
      <c r="B3" s="49" t="s">
        <v>110</v>
      </c>
      <c r="C3" s="89" t="s">
        <v>144</v>
      </c>
      <c r="D3" s="136">
        <v>3000</v>
      </c>
      <c r="E3" s="90">
        <v>0</v>
      </c>
      <c r="F3" s="90">
        <v>0</v>
      </c>
      <c r="G3" s="137">
        <v>300</v>
      </c>
      <c r="H3" s="90">
        <v>0</v>
      </c>
      <c r="I3" s="137">
        <v>300</v>
      </c>
      <c r="J3" s="133"/>
      <c r="K3" s="139">
        <f t="shared" si="0"/>
        <v>3600</v>
      </c>
      <c r="L3" s="128">
        <v>0.005</v>
      </c>
      <c r="M3" s="222">
        <f aca="true" t="shared" si="1" ref="M3:M9">K3*L3</f>
        <v>18</v>
      </c>
      <c r="N3" s="64"/>
      <c r="O3" s="64"/>
      <c r="P3" s="13"/>
      <c r="Q3" s="13"/>
    </row>
    <row r="4" spans="1:17" ht="45" customHeight="1">
      <c r="A4" s="46" t="s">
        <v>120</v>
      </c>
      <c r="B4" s="49" t="s">
        <v>110</v>
      </c>
      <c r="C4" s="88">
        <v>0</v>
      </c>
      <c r="D4" s="90">
        <v>0</v>
      </c>
      <c r="E4" s="90">
        <v>0</v>
      </c>
      <c r="F4" s="90">
        <v>0</v>
      </c>
      <c r="G4" s="137">
        <v>300</v>
      </c>
      <c r="H4" s="135">
        <v>3</v>
      </c>
      <c r="I4" s="90">
        <v>0</v>
      </c>
      <c r="J4" s="137">
        <v>300</v>
      </c>
      <c r="K4" s="139">
        <f t="shared" si="0"/>
        <v>603</v>
      </c>
      <c r="L4" s="128">
        <v>0.005</v>
      </c>
      <c r="M4" s="194">
        <f t="shared" si="1"/>
        <v>3.015</v>
      </c>
      <c r="N4" s="64"/>
      <c r="O4" s="64"/>
      <c r="P4" s="13"/>
      <c r="Q4" s="13"/>
    </row>
    <row r="5" spans="1:17" ht="49.5" customHeight="1">
      <c r="A5" s="46" t="s">
        <v>115</v>
      </c>
      <c r="B5" s="50" t="s">
        <v>111</v>
      </c>
      <c r="C5" s="88">
        <v>0</v>
      </c>
      <c r="D5" s="90">
        <v>0</v>
      </c>
      <c r="E5" s="132" t="s">
        <v>144</v>
      </c>
      <c r="F5" s="90">
        <v>0</v>
      </c>
      <c r="G5" s="88">
        <v>0</v>
      </c>
      <c r="H5" s="88">
        <v>0</v>
      </c>
      <c r="I5" s="88">
        <v>0</v>
      </c>
      <c r="J5" s="88">
        <v>0</v>
      </c>
      <c r="K5" s="139">
        <f t="shared" si="0"/>
        <v>0</v>
      </c>
      <c r="L5" s="128">
        <v>0.005</v>
      </c>
      <c r="M5" s="5">
        <f t="shared" si="1"/>
        <v>0</v>
      </c>
      <c r="N5" s="64"/>
      <c r="O5" s="64"/>
      <c r="P5" s="13"/>
      <c r="Q5" s="13"/>
    </row>
    <row r="6" spans="1:17" ht="45" customHeight="1">
      <c r="A6" s="46" t="s">
        <v>116</v>
      </c>
      <c r="B6" s="51" t="s">
        <v>112</v>
      </c>
      <c r="C6" s="88">
        <v>0</v>
      </c>
      <c r="D6" s="90">
        <v>0</v>
      </c>
      <c r="E6" s="90">
        <v>0</v>
      </c>
      <c r="F6" s="90">
        <v>0</v>
      </c>
      <c r="G6" s="88">
        <v>0</v>
      </c>
      <c r="H6" s="88">
        <v>0</v>
      </c>
      <c r="I6" s="88">
        <v>0</v>
      </c>
      <c r="J6" s="88">
        <v>0</v>
      </c>
      <c r="K6" s="139">
        <f t="shared" si="0"/>
        <v>0</v>
      </c>
      <c r="L6" s="128">
        <v>0.009</v>
      </c>
      <c r="M6" s="5">
        <f t="shared" si="1"/>
        <v>0</v>
      </c>
      <c r="N6" s="64"/>
      <c r="O6" s="64"/>
      <c r="P6" s="13"/>
      <c r="Q6" s="13"/>
    </row>
    <row r="7" spans="1:17" ht="45" customHeight="1">
      <c r="A7" s="53" t="s">
        <v>117</v>
      </c>
      <c r="B7" s="51" t="s">
        <v>112</v>
      </c>
      <c r="C7" s="88">
        <v>0</v>
      </c>
      <c r="D7" s="91">
        <v>0</v>
      </c>
      <c r="E7" s="90">
        <v>0</v>
      </c>
      <c r="F7" s="90">
        <v>0</v>
      </c>
      <c r="G7" s="88">
        <v>0</v>
      </c>
      <c r="H7" s="88">
        <v>0</v>
      </c>
      <c r="I7" s="88">
        <v>0</v>
      </c>
      <c r="J7" s="88">
        <v>0</v>
      </c>
      <c r="K7" s="139">
        <f t="shared" si="0"/>
        <v>0</v>
      </c>
      <c r="L7" s="128">
        <v>1</v>
      </c>
      <c r="M7" s="5">
        <f t="shared" si="1"/>
        <v>0</v>
      </c>
      <c r="N7" s="64"/>
      <c r="O7" s="64"/>
      <c r="P7" s="13"/>
      <c r="Q7" s="13"/>
    </row>
    <row r="8" spans="1:17" ht="45" customHeight="1">
      <c r="A8" s="46" t="s">
        <v>116</v>
      </c>
      <c r="B8" s="50" t="s">
        <v>111</v>
      </c>
      <c r="C8" s="89" t="s">
        <v>144</v>
      </c>
      <c r="D8" s="138">
        <v>3</v>
      </c>
      <c r="E8" s="134">
        <v>30</v>
      </c>
      <c r="F8" s="137">
        <v>300</v>
      </c>
      <c r="G8" s="88">
        <v>0</v>
      </c>
      <c r="H8" s="88">
        <v>0</v>
      </c>
      <c r="I8" s="88">
        <v>0</v>
      </c>
      <c r="J8" s="88">
        <v>0</v>
      </c>
      <c r="K8" s="139">
        <f t="shared" si="0"/>
        <v>333</v>
      </c>
      <c r="L8" s="128">
        <v>0.282</v>
      </c>
      <c r="M8" s="193">
        <f t="shared" si="1"/>
        <v>93.90599999999999</v>
      </c>
      <c r="N8" s="64"/>
      <c r="O8" s="64"/>
      <c r="P8" s="13"/>
      <c r="Q8" s="13"/>
    </row>
    <row r="9" spans="1:17" ht="45" customHeight="1">
      <c r="A9" s="46" t="s">
        <v>117</v>
      </c>
      <c r="B9" s="50" t="s">
        <v>111</v>
      </c>
      <c r="C9" s="89" t="s">
        <v>144</v>
      </c>
      <c r="D9" s="138">
        <v>3</v>
      </c>
      <c r="E9" s="135">
        <v>3</v>
      </c>
      <c r="F9" s="134">
        <v>30</v>
      </c>
      <c r="G9" s="88">
        <v>0</v>
      </c>
      <c r="H9" s="88">
        <v>0</v>
      </c>
      <c r="I9" s="88">
        <v>0</v>
      </c>
      <c r="J9" s="88">
        <v>0</v>
      </c>
      <c r="K9" s="90">
        <f t="shared" si="0"/>
        <v>36</v>
      </c>
      <c r="L9" s="128">
        <v>1</v>
      </c>
      <c r="M9" s="222">
        <f t="shared" si="1"/>
        <v>36</v>
      </c>
      <c r="N9" s="64"/>
      <c r="O9" s="64"/>
      <c r="P9" s="13"/>
      <c r="Q9" s="13"/>
    </row>
    <row r="10" spans="1:17" s="2" customFormat="1" ht="24.75" customHeight="1">
      <c r="A10" s="55"/>
      <c r="B10" s="55"/>
      <c r="K10" s="143"/>
      <c r="L10" s="140"/>
      <c r="M10" s="55"/>
      <c r="N10" s="55"/>
      <c r="O10" s="55"/>
      <c r="P10" s="12"/>
      <c r="Q10" s="12"/>
    </row>
    <row r="11" spans="1:17" s="2" customFormat="1" ht="58.5" customHeight="1">
      <c r="A11" s="302" t="s">
        <v>81</v>
      </c>
      <c r="B11" s="303"/>
      <c r="C11" s="201">
        <f aca="true" t="shared" si="2" ref="C11:J11">(C2*$L2)+(C3*$L3)+(C4*$L4)+(C5*$L5)+(C6*$L6)+(C7*$L7)+(C8*$L8)+(C9*$L9)</f>
        <v>0</v>
      </c>
      <c r="D11" s="203">
        <f t="shared" si="2"/>
        <v>48.846</v>
      </c>
      <c r="E11" s="203">
        <f t="shared" si="2"/>
        <v>11.459999999999999</v>
      </c>
      <c r="F11" s="137">
        <f t="shared" si="2"/>
        <v>114.6</v>
      </c>
      <c r="G11" s="202">
        <f t="shared" si="2"/>
        <v>3</v>
      </c>
      <c r="H11" s="254">
        <f>(H2*$L2)+(H3*$L3)+(H4*$L4)+(H5*$L5)+(H6*$L6)+(H7*$L7)+(H8*$L8)+(H9*$L9)</f>
        <v>0.015</v>
      </c>
      <c r="I11" s="202">
        <f t="shared" si="2"/>
        <v>1.5</v>
      </c>
      <c r="J11" s="202">
        <f t="shared" si="2"/>
        <v>4.5</v>
      </c>
      <c r="K11" s="143"/>
      <c r="L11" s="140"/>
      <c r="M11" s="55"/>
      <c r="N11" s="55"/>
      <c r="O11" s="55"/>
      <c r="P11" s="12"/>
      <c r="Q11" s="12"/>
    </row>
    <row r="12" spans="1:15" s="1" customFormat="1" ht="45" customHeight="1">
      <c r="A12" s="300" t="s">
        <v>35</v>
      </c>
      <c r="B12" s="300"/>
      <c r="C12" s="204">
        <v>1</v>
      </c>
      <c r="D12" s="204">
        <v>1</v>
      </c>
      <c r="E12" s="204">
        <v>1</v>
      </c>
      <c r="F12" s="204">
        <v>1</v>
      </c>
      <c r="G12" s="204">
        <v>1</v>
      </c>
      <c r="H12" s="204">
        <v>0.875</v>
      </c>
      <c r="I12" s="204">
        <v>1</v>
      </c>
      <c r="J12" s="204">
        <v>0.88</v>
      </c>
      <c r="K12" s="56"/>
      <c r="L12" s="56"/>
      <c r="M12" s="56"/>
      <c r="N12" s="56"/>
      <c r="O12" s="56"/>
    </row>
    <row r="13" spans="1:15" ht="31.5" customHeight="1">
      <c r="A13" s="59"/>
      <c r="B13" s="60"/>
      <c r="C13" s="61"/>
      <c r="D13" s="61"/>
      <c r="E13" s="61"/>
      <c r="F13" s="61"/>
      <c r="G13" s="61"/>
      <c r="H13" s="61"/>
      <c r="I13" s="61"/>
      <c r="J13" s="61"/>
      <c r="K13" s="61"/>
      <c r="L13" s="61"/>
      <c r="M13" s="61"/>
      <c r="N13" s="61"/>
      <c r="O13" s="61"/>
    </row>
    <row r="14" spans="1:15" ht="31.5" customHeight="1">
      <c r="A14" s="184" t="s">
        <v>96</v>
      </c>
      <c r="B14" s="299" t="s">
        <v>97</v>
      </c>
      <c r="C14" s="299"/>
      <c r="D14" s="299"/>
      <c r="E14" s="299"/>
      <c r="F14" s="299"/>
      <c r="G14" s="299"/>
      <c r="H14" s="299"/>
      <c r="I14" s="299"/>
      <c r="J14" s="299"/>
      <c r="K14" s="61"/>
      <c r="L14" s="61"/>
      <c r="M14" s="61"/>
      <c r="N14" s="61"/>
      <c r="O14" s="61"/>
    </row>
    <row r="15" spans="1:15" ht="13.5" customHeight="1">
      <c r="A15" s="59"/>
      <c r="B15" s="60"/>
      <c r="C15" s="61"/>
      <c r="D15" s="61"/>
      <c r="E15" s="61"/>
      <c r="F15" s="61"/>
      <c r="G15" s="61"/>
      <c r="H15" s="61"/>
      <c r="I15" s="61"/>
      <c r="J15" s="61"/>
      <c r="K15" s="61"/>
      <c r="L15" s="64"/>
      <c r="M15" s="65"/>
      <c r="N15" s="65"/>
      <c r="O15" s="65"/>
    </row>
    <row r="16" spans="1:15" ht="13.5" customHeight="1">
      <c r="A16" s="56"/>
      <c r="B16" s="60"/>
      <c r="C16" s="61"/>
      <c r="D16" s="61"/>
      <c r="E16" s="61"/>
      <c r="F16" s="61"/>
      <c r="G16" s="61"/>
      <c r="H16" s="61"/>
      <c r="I16" s="61"/>
      <c r="J16" s="61"/>
      <c r="K16" s="61"/>
      <c r="L16" s="64"/>
      <c r="M16" s="62"/>
      <c r="N16" s="62"/>
      <c r="O16" s="62"/>
    </row>
    <row r="17" spans="1:12" ht="13.5" customHeight="1">
      <c r="A17" s="59"/>
      <c r="B17" s="60"/>
      <c r="C17" s="61"/>
      <c r="D17" s="61"/>
      <c r="E17" s="61"/>
      <c r="F17" s="61"/>
      <c r="G17" s="61"/>
      <c r="H17" s="61"/>
      <c r="I17" s="61"/>
      <c r="J17" s="61"/>
      <c r="K17" s="61"/>
      <c r="L17" s="18"/>
    </row>
    <row r="18" spans="1:11" ht="12.75">
      <c r="A18" s="56"/>
      <c r="B18" s="56"/>
      <c r="C18" s="62"/>
      <c r="D18" s="62"/>
      <c r="E18" s="62"/>
      <c r="F18" s="62"/>
      <c r="G18" s="62"/>
      <c r="H18" s="62"/>
      <c r="I18" s="62"/>
      <c r="J18" s="62"/>
      <c r="K18" s="62"/>
    </row>
    <row r="19" spans="1:11" ht="12.75">
      <c r="A19" s="56"/>
      <c r="B19" s="56"/>
      <c r="C19" s="62"/>
      <c r="D19" s="62"/>
      <c r="E19" s="62"/>
      <c r="F19" s="62"/>
      <c r="G19" s="62"/>
      <c r="H19" s="62"/>
      <c r="I19" s="62"/>
      <c r="J19" s="62"/>
      <c r="K19" s="62"/>
    </row>
    <row r="20" spans="1:11" ht="12.75">
      <c r="A20" s="56"/>
      <c r="B20" s="56"/>
      <c r="C20" s="62"/>
      <c r="D20" s="62"/>
      <c r="E20" s="62"/>
      <c r="F20" s="62"/>
      <c r="G20" s="62"/>
      <c r="H20" s="62"/>
      <c r="I20" s="62"/>
      <c r="J20" s="62"/>
      <c r="K20" s="62"/>
    </row>
  </sheetData>
  <sheetProtection/>
  <mergeCells count="3">
    <mergeCell ref="A11:B11"/>
    <mergeCell ref="A12:B12"/>
    <mergeCell ref="B14:J14"/>
  </mergeCells>
  <printOptions gridLines="1"/>
  <pageMargins left="0.25" right="0.25" top="0.984251968503937" bottom="0.984251968503937" header="0.511811023622047" footer="0.511811023622047"/>
  <pageSetup fitToHeight="1" fitToWidth="1" horizontalDpi="300" verticalDpi="300" orientation="landscape" scale="5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O117"/>
  <sheetViews>
    <sheetView zoomScale="50" zoomScaleNormal="50" zoomScalePageLayoutView="0" workbookViewId="0" topLeftCell="A1">
      <selection activeCell="A1" sqref="A1"/>
    </sheetView>
  </sheetViews>
  <sheetFormatPr defaultColWidth="8.8515625" defaultRowHeight="12.75"/>
  <cols>
    <col min="1" max="1" width="27.421875" style="1" customWidth="1"/>
    <col min="2" max="2" width="24.140625" style="1" customWidth="1"/>
    <col min="3" max="3" width="25.140625" style="0" customWidth="1"/>
    <col min="4" max="4" width="22.421875" style="0" customWidth="1"/>
    <col min="5" max="5" width="22.28125" style="0" customWidth="1"/>
    <col min="6" max="7" width="20.00390625" style="0" customWidth="1"/>
    <col min="8" max="8" width="14.421875" style="0" customWidth="1"/>
    <col min="9" max="9" width="13.421875" style="0" customWidth="1"/>
    <col min="10" max="10" width="22.140625" style="0" customWidth="1"/>
    <col min="11" max="11" width="7.7109375" style="0" customWidth="1"/>
  </cols>
  <sheetData>
    <row r="1" spans="1:10" s="18" customFormat="1" ht="184.5" customHeight="1">
      <c r="A1" s="141" t="s">
        <v>139</v>
      </c>
      <c r="B1" s="141" t="s">
        <v>140</v>
      </c>
      <c r="C1" s="180" t="s">
        <v>85</v>
      </c>
      <c r="D1" s="180" t="s">
        <v>82</v>
      </c>
      <c r="E1" s="180" t="s">
        <v>83</v>
      </c>
      <c r="F1" s="180" t="s">
        <v>84</v>
      </c>
      <c r="G1" s="180" t="s">
        <v>95</v>
      </c>
      <c r="H1" s="142" t="s">
        <v>79</v>
      </c>
      <c r="I1" s="164" t="s">
        <v>80</v>
      </c>
      <c r="J1" s="142" t="s">
        <v>81</v>
      </c>
    </row>
    <row r="2" spans="1:10" ht="45" customHeight="1">
      <c r="A2" s="5" t="s">
        <v>118</v>
      </c>
      <c r="B2" s="31" t="s">
        <v>110</v>
      </c>
      <c r="C2" s="146"/>
      <c r="D2" s="147" t="s">
        <v>144</v>
      </c>
      <c r="E2" s="148"/>
      <c r="F2" s="126">
        <v>0</v>
      </c>
      <c r="G2" s="149"/>
      <c r="H2" s="131">
        <f aca="true" t="shared" si="0" ref="H2:H9">SUM(C2:G2)</f>
        <v>0</v>
      </c>
      <c r="I2" s="128">
        <v>1</v>
      </c>
      <c r="J2" s="220">
        <f>H2*I2</f>
        <v>0</v>
      </c>
    </row>
    <row r="3" spans="1:10" ht="45" customHeight="1">
      <c r="A3" s="14" t="s">
        <v>119</v>
      </c>
      <c r="B3" s="144" t="s">
        <v>110</v>
      </c>
      <c r="C3" s="149"/>
      <c r="D3" s="126">
        <v>0</v>
      </c>
      <c r="E3" s="149"/>
      <c r="F3" s="126">
        <v>0</v>
      </c>
      <c r="G3" s="150"/>
      <c r="H3" s="131">
        <f t="shared" si="0"/>
        <v>0</v>
      </c>
      <c r="I3" s="128">
        <v>0.005</v>
      </c>
      <c r="J3" s="220">
        <f aca="true" t="shared" si="1" ref="J3:J9">H3*I3</f>
        <v>0</v>
      </c>
    </row>
    <row r="4" spans="1:10" ht="47.25" customHeight="1">
      <c r="A4" s="14" t="s">
        <v>120</v>
      </c>
      <c r="B4" s="144" t="s">
        <v>110</v>
      </c>
      <c r="C4" s="126">
        <v>0</v>
      </c>
      <c r="D4" s="126">
        <v>0</v>
      </c>
      <c r="E4" s="126">
        <v>0</v>
      </c>
      <c r="F4" s="126">
        <v>0</v>
      </c>
      <c r="G4" s="149"/>
      <c r="H4" s="131">
        <f t="shared" si="0"/>
        <v>0</v>
      </c>
      <c r="I4" s="128">
        <v>0.005</v>
      </c>
      <c r="J4" s="220">
        <f t="shared" si="1"/>
        <v>0</v>
      </c>
    </row>
    <row r="5" spans="1:10" ht="45" customHeight="1">
      <c r="A5" s="14" t="s">
        <v>115</v>
      </c>
      <c r="B5" s="145" t="s">
        <v>111</v>
      </c>
      <c r="C5" s="126">
        <v>0</v>
      </c>
      <c r="D5" s="126">
        <v>0</v>
      </c>
      <c r="E5" s="149"/>
      <c r="F5" s="126">
        <v>0</v>
      </c>
      <c r="G5" s="126">
        <v>0</v>
      </c>
      <c r="H5" s="131">
        <f t="shared" si="0"/>
        <v>0</v>
      </c>
      <c r="I5" s="128">
        <v>0.005</v>
      </c>
      <c r="J5" s="220">
        <f t="shared" si="1"/>
        <v>0</v>
      </c>
    </row>
    <row r="6" spans="1:10" ht="45" customHeight="1">
      <c r="A6" s="14" t="s">
        <v>116</v>
      </c>
      <c r="B6" s="19" t="s">
        <v>112</v>
      </c>
      <c r="C6" s="126">
        <v>0</v>
      </c>
      <c r="D6" s="126">
        <v>0</v>
      </c>
      <c r="E6" s="126">
        <v>0</v>
      </c>
      <c r="F6" s="126">
        <v>0</v>
      </c>
      <c r="G6" s="149"/>
      <c r="H6" s="131">
        <f t="shared" si="0"/>
        <v>0</v>
      </c>
      <c r="I6" s="128">
        <v>0.009</v>
      </c>
      <c r="J6" s="220">
        <f t="shared" si="1"/>
        <v>0</v>
      </c>
    </row>
    <row r="7" spans="1:10" ht="45" customHeight="1">
      <c r="A7" s="28" t="s">
        <v>117</v>
      </c>
      <c r="B7" s="19" t="s">
        <v>112</v>
      </c>
      <c r="C7" s="126">
        <v>0</v>
      </c>
      <c r="D7" s="126">
        <v>0</v>
      </c>
      <c r="E7" s="126">
        <v>0</v>
      </c>
      <c r="F7" s="126">
        <v>0</v>
      </c>
      <c r="G7" s="151" t="s">
        <v>144</v>
      </c>
      <c r="H7" s="131">
        <f t="shared" si="0"/>
        <v>0</v>
      </c>
      <c r="I7" s="128">
        <v>1</v>
      </c>
      <c r="J7" s="5">
        <f t="shared" si="1"/>
        <v>0</v>
      </c>
    </row>
    <row r="8" spans="1:10" ht="45" customHeight="1">
      <c r="A8" s="14" t="s">
        <v>116</v>
      </c>
      <c r="B8" s="145" t="s">
        <v>111</v>
      </c>
      <c r="C8" s="152"/>
      <c r="D8" s="126">
        <v>0</v>
      </c>
      <c r="E8" s="126">
        <v>0</v>
      </c>
      <c r="F8" s="193">
        <v>30</v>
      </c>
      <c r="G8" s="148"/>
      <c r="H8" s="131">
        <f t="shared" si="0"/>
        <v>30</v>
      </c>
      <c r="I8" s="128">
        <v>0.282</v>
      </c>
      <c r="J8" s="193">
        <f t="shared" si="1"/>
        <v>8.459999999999999</v>
      </c>
    </row>
    <row r="9" spans="1:10" ht="45" customHeight="1">
      <c r="A9" s="14" t="s">
        <v>117</v>
      </c>
      <c r="B9" s="145" t="s">
        <v>111</v>
      </c>
      <c r="C9" s="152"/>
      <c r="D9" s="126">
        <v>0</v>
      </c>
      <c r="E9" s="126">
        <v>0</v>
      </c>
      <c r="F9" s="194">
        <v>3</v>
      </c>
      <c r="G9" s="148"/>
      <c r="H9" s="131">
        <f t="shared" si="0"/>
        <v>3</v>
      </c>
      <c r="I9" s="128">
        <v>1</v>
      </c>
      <c r="J9" s="196">
        <f t="shared" si="1"/>
        <v>3</v>
      </c>
    </row>
    <row r="10" spans="1:8" s="2" customFormat="1" ht="24.75" customHeight="1">
      <c r="A10" s="54"/>
      <c r="B10" s="54"/>
      <c r="H10" s="97"/>
    </row>
    <row r="11" spans="1:8" s="2" customFormat="1" ht="52.5" customHeight="1">
      <c r="A11" s="302" t="s">
        <v>81</v>
      </c>
      <c r="B11" s="303"/>
      <c r="C11" s="209"/>
      <c r="D11" s="253">
        <f>(D2*$I2)+(D3*$I3)+(D4*$I4)+(D5*$I5)+(D6*$I6)+(D7*$I7)+(D8*$I8)+(D9*$I9)</f>
        <v>0</v>
      </c>
      <c r="E11" s="27"/>
      <c r="F11" s="134">
        <f>(F2*$I2)+(F3*$I3)+(F4*$I4)+(F5*$I5)+(F6*$I6)+(F7*$I7)+(F8*$I8)+(F9*$I9)</f>
        <v>11.459999999999999</v>
      </c>
      <c r="G11" s="27"/>
      <c r="H11" s="97"/>
    </row>
    <row r="12" spans="1:11" ht="33.75" customHeight="1">
      <c r="A12" s="300" t="s">
        <v>35</v>
      </c>
      <c r="B12" s="300"/>
      <c r="C12" s="192">
        <v>0.5</v>
      </c>
      <c r="D12" s="192">
        <v>0</v>
      </c>
      <c r="E12" s="192">
        <v>0.63</v>
      </c>
      <c r="F12" s="192">
        <v>1</v>
      </c>
      <c r="G12" s="192">
        <v>0.25</v>
      </c>
      <c r="H12" s="65"/>
      <c r="I12" s="4"/>
      <c r="J12" s="4"/>
      <c r="K12" s="4"/>
    </row>
    <row r="13" spans="1:11" ht="33.75" customHeight="1">
      <c r="A13" s="182"/>
      <c r="B13" s="182"/>
      <c r="C13" s="183"/>
      <c r="D13" s="183"/>
      <c r="E13" s="183"/>
      <c r="F13" s="183"/>
      <c r="G13" s="183"/>
      <c r="H13" s="65"/>
      <c r="I13" s="4"/>
      <c r="J13" s="4"/>
      <c r="K13" s="4"/>
    </row>
    <row r="14" spans="1:15" ht="33" customHeight="1">
      <c r="A14" s="54" t="s">
        <v>96</v>
      </c>
      <c r="B14" s="304" t="s">
        <v>97</v>
      </c>
      <c r="C14" s="305"/>
      <c r="D14" s="305"/>
      <c r="E14" s="305"/>
      <c r="F14" s="305"/>
      <c r="G14" s="305"/>
      <c r="H14" s="305"/>
      <c r="I14" s="11"/>
      <c r="J14" s="11"/>
      <c r="K14" s="11"/>
      <c r="L14" s="11"/>
      <c r="M14" s="11"/>
      <c r="N14" s="11"/>
      <c r="O14" s="11"/>
    </row>
    <row r="15" spans="1:15" ht="13.5" customHeight="1">
      <c r="A15" s="59"/>
      <c r="B15" s="60"/>
      <c r="C15" s="11"/>
      <c r="D15" s="11"/>
      <c r="E15" s="11"/>
      <c r="F15" s="11"/>
      <c r="G15" s="11"/>
      <c r="H15" s="11"/>
      <c r="I15" s="11"/>
      <c r="J15" s="11"/>
      <c r="K15" s="11"/>
      <c r="L15" s="4"/>
      <c r="M15" s="4"/>
      <c r="N15" s="4"/>
      <c r="O15" s="4"/>
    </row>
    <row r="16" spans="1:15" ht="13.5" customHeight="1">
      <c r="A16" s="59"/>
      <c r="B16" s="60"/>
      <c r="C16" s="11"/>
      <c r="D16" s="11"/>
      <c r="E16" s="11"/>
      <c r="F16" s="11"/>
      <c r="G16" s="11"/>
      <c r="H16" s="11"/>
      <c r="I16" s="11"/>
      <c r="J16" s="11"/>
      <c r="K16" s="11"/>
      <c r="L16" s="4"/>
      <c r="M16" s="4"/>
      <c r="N16" s="4"/>
      <c r="O16" s="4"/>
    </row>
    <row r="17" spans="1:15" ht="13.5" customHeight="1">
      <c r="A17" s="56"/>
      <c r="I17" s="11"/>
      <c r="J17" s="11"/>
      <c r="K17" s="11"/>
      <c r="L17" s="18"/>
      <c r="M17" s="4"/>
      <c r="N17" s="4"/>
      <c r="O17" s="4"/>
    </row>
    <row r="18" spans="1:12" ht="13.5" customHeight="1">
      <c r="A18" s="59"/>
      <c r="B18" s="60"/>
      <c r="C18" s="61"/>
      <c r="D18" s="61"/>
      <c r="E18" s="61"/>
      <c r="F18" s="61"/>
      <c r="G18" s="61"/>
      <c r="H18" s="61"/>
      <c r="I18" s="18"/>
      <c r="J18" s="18"/>
      <c r="K18" s="18"/>
      <c r="L18" s="18"/>
    </row>
    <row r="19" spans="1:8" ht="12.75">
      <c r="A19" s="56"/>
      <c r="B19" s="56"/>
      <c r="C19" s="62"/>
      <c r="D19" s="62"/>
      <c r="E19" s="62"/>
      <c r="F19" s="62"/>
      <c r="G19" s="62"/>
      <c r="H19" s="62"/>
    </row>
    <row r="20" spans="1:8" ht="12.75">
      <c r="A20" s="56"/>
      <c r="B20" s="56"/>
      <c r="C20" s="62"/>
      <c r="D20" s="62"/>
      <c r="E20" s="62"/>
      <c r="F20" s="62"/>
      <c r="G20" s="62"/>
      <c r="H20" s="62"/>
    </row>
    <row r="21" spans="1:8" ht="12.75">
      <c r="A21" s="56"/>
      <c r="B21" s="56"/>
      <c r="C21" s="62"/>
      <c r="D21" s="62"/>
      <c r="E21" s="62"/>
      <c r="F21" s="62"/>
      <c r="G21" s="62"/>
      <c r="H21" s="62"/>
    </row>
    <row r="22" spans="1:8" ht="12.75">
      <c r="A22" s="56"/>
      <c r="B22" s="56"/>
      <c r="C22" s="62"/>
      <c r="D22" s="62"/>
      <c r="E22" s="62"/>
      <c r="F22" s="62"/>
      <c r="G22" s="62"/>
      <c r="H22" s="62"/>
    </row>
    <row r="23" spans="1:8" ht="12.75">
      <c r="A23" s="56"/>
      <c r="B23" s="56"/>
      <c r="C23" s="62"/>
      <c r="D23" s="62"/>
      <c r="E23" s="62"/>
      <c r="F23" s="62"/>
      <c r="G23" s="62"/>
      <c r="H23" s="62"/>
    </row>
    <row r="24" spans="1:8" ht="12.75">
      <c r="A24" s="56"/>
      <c r="B24" s="56"/>
      <c r="C24" s="62"/>
      <c r="D24" s="62"/>
      <c r="E24" s="62"/>
      <c r="F24" s="62"/>
      <c r="G24" s="62"/>
      <c r="H24" s="62"/>
    </row>
    <row r="25" spans="1:8" ht="12.75">
      <c r="A25" s="56"/>
      <c r="B25" s="56"/>
      <c r="C25" s="62"/>
      <c r="D25" s="62"/>
      <c r="E25" s="62"/>
      <c r="F25" s="62"/>
      <c r="G25" s="62"/>
      <c r="H25" s="62"/>
    </row>
    <row r="26" spans="1:8" ht="12.75">
      <c r="A26" s="56"/>
      <c r="B26" s="56"/>
      <c r="C26" s="62"/>
      <c r="D26" s="62"/>
      <c r="E26" s="62"/>
      <c r="F26" s="62"/>
      <c r="G26" s="62"/>
      <c r="H26" s="62"/>
    </row>
    <row r="27" spans="1:8" ht="12.75">
      <c r="A27" s="56"/>
      <c r="B27" s="56"/>
      <c r="C27" s="62"/>
      <c r="D27" s="62"/>
      <c r="E27" s="62"/>
      <c r="F27" s="62"/>
      <c r="G27" s="62"/>
      <c r="H27" s="62"/>
    </row>
    <row r="28" spans="1:8" ht="12.75">
      <c r="A28" s="56"/>
      <c r="B28" s="56"/>
      <c r="C28" s="62"/>
      <c r="D28" s="62"/>
      <c r="E28" s="62"/>
      <c r="F28" s="62"/>
      <c r="G28" s="62"/>
      <c r="H28" s="62"/>
    </row>
    <row r="29" spans="1:8" ht="12.75">
      <c r="A29" s="56"/>
      <c r="B29" s="56"/>
      <c r="C29" s="62"/>
      <c r="D29" s="62"/>
      <c r="E29" s="62"/>
      <c r="F29" s="62"/>
      <c r="G29" s="62"/>
      <c r="H29" s="62"/>
    </row>
    <row r="30" spans="1:8" ht="12.75">
      <c r="A30" s="56"/>
      <c r="B30" s="56"/>
      <c r="C30" s="62"/>
      <c r="D30" s="62"/>
      <c r="E30" s="62"/>
      <c r="F30" s="62"/>
      <c r="G30" s="62"/>
      <c r="H30" s="62"/>
    </row>
    <row r="31" spans="1:8" ht="12.75">
      <c r="A31" s="56"/>
      <c r="B31" s="56"/>
      <c r="C31" s="62"/>
      <c r="D31" s="62"/>
      <c r="E31" s="62"/>
      <c r="F31" s="62"/>
      <c r="G31" s="62"/>
      <c r="H31" s="62"/>
    </row>
    <row r="32" spans="1:8" ht="12.75">
      <c r="A32" s="56"/>
      <c r="B32" s="56"/>
      <c r="C32" s="62"/>
      <c r="D32" s="62"/>
      <c r="E32" s="62"/>
      <c r="F32" s="62"/>
      <c r="G32" s="62"/>
      <c r="H32" s="62"/>
    </row>
    <row r="33" spans="1:8" ht="12.75">
      <c r="A33" s="56"/>
      <c r="B33" s="56"/>
      <c r="C33" s="62"/>
      <c r="D33" s="62"/>
      <c r="E33" s="62"/>
      <c r="F33" s="62"/>
      <c r="G33" s="62"/>
      <c r="H33" s="62"/>
    </row>
    <row r="34" spans="1:8" ht="12.75">
      <c r="A34" s="56"/>
      <c r="B34" s="56"/>
      <c r="C34" s="62"/>
      <c r="D34" s="62"/>
      <c r="E34" s="62"/>
      <c r="F34" s="62"/>
      <c r="G34" s="62"/>
      <c r="H34" s="62"/>
    </row>
    <row r="35" spans="1:8" ht="12.75">
      <c r="A35" s="56"/>
      <c r="B35" s="56"/>
      <c r="C35" s="62"/>
      <c r="D35" s="62"/>
      <c r="E35" s="62"/>
      <c r="F35" s="62"/>
      <c r="G35" s="62"/>
      <c r="H35" s="62"/>
    </row>
    <row r="36" spans="1:8" ht="12.75">
      <c r="A36" s="56"/>
      <c r="B36" s="56"/>
      <c r="C36" s="62"/>
      <c r="D36" s="62"/>
      <c r="E36" s="62"/>
      <c r="F36" s="62"/>
      <c r="G36" s="62"/>
      <c r="H36" s="62"/>
    </row>
    <row r="37" spans="1:8" ht="12.75">
      <c r="A37" s="56"/>
      <c r="B37" s="56"/>
      <c r="C37" s="62"/>
      <c r="D37" s="62"/>
      <c r="E37" s="62"/>
      <c r="F37" s="62"/>
      <c r="G37" s="62"/>
      <c r="H37" s="62"/>
    </row>
    <row r="38" spans="1:8" ht="12.75">
      <c r="A38" s="56"/>
      <c r="B38" s="56"/>
      <c r="C38" s="62"/>
      <c r="D38" s="62"/>
      <c r="E38" s="62"/>
      <c r="F38" s="62"/>
      <c r="G38" s="62"/>
      <c r="H38" s="62"/>
    </row>
    <row r="39" spans="1:8" ht="12.75">
      <c r="A39" s="56"/>
      <c r="B39" s="56"/>
      <c r="C39" s="62"/>
      <c r="D39" s="62"/>
      <c r="E39" s="62"/>
      <c r="F39" s="62"/>
      <c r="G39" s="62"/>
      <c r="H39" s="62"/>
    </row>
    <row r="40" spans="1:8" ht="12.75">
      <c r="A40" s="56"/>
      <c r="B40" s="56"/>
      <c r="C40" s="62"/>
      <c r="D40" s="62"/>
      <c r="E40" s="62"/>
      <c r="F40" s="62"/>
      <c r="G40" s="62"/>
      <c r="H40" s="62"/>
    </row>
    <row r="41" spans="1:8" ht="12.75">
      <c r="A41" s="56"/>
      <c r="B41" s="56"/>
      <c r="C41" s="62"/>
      <c r="D41" s="62"/>
      <c r="E41" s="62"/>
      <c r="F41" s="62"/>
      <c r="G41" s="62"/>
      <c r="H41" s="62"/>
    </row>
    <row r="42" spans="1:8" ht="12.75">
      <c r="A42" s="56"/>
      <c r="B42" s="56"/>
      <c r="C42" s="62"/>
      <c r="D42" s="62"/>
      <c r="E42" s="62"/>
      <c r="F42" s="62"/>
      <c r="G42" s="62"/>
      <c r="H42" s="62"/>
    </row>
    <row r="43" spans="1:8" ht="12.75">
      <c r="A43" s="56"/>
      <c r="B43" s="56"/>
      <c r="C43" s="62"/>
      <c r="D43" s="62"/>
      <c r="E43" s="62"/>
      <c r="F43" s="62"/>
      <c r="G43" s="62"/>
      <c r="H43" s="62"/>
    </row>
    <row r="44" spans="1:8" ht="12.75">
      <c r="A44" s="56"/>
      <c r="B44" s="56"/>
      <c r="C44" s="62"/>
      <c r="D44" s="62"/>
      <c r="E44" s="62"/>
      <c r="F44" s="62"/>
      <c r="G44" s="62"/>
      <c r="H44" s="62"/>
    </row>
    <row r="45" spans="1:8" ht="12.75">
      <c r="A45" s="56"/>
      <c r="B45" s="56"/>
      <c r="C45" s="62"/>
      <c r="D45" s="62"/>
      <c r="E45" s="62"/>
      <c r="F45" s="62"/>
      <c r="G45" s="62"/>
      <c r="H45" s="62"/>
    </row>
    <row r="46" spans="1:8" ht="12.75">
      <c r="A46" s="56"/>
      <c r="B46" s="56"/>
      <c r="C46" s="62"/>
      <c r="D46" s="62"/>
      <c r="E46" s="62"/>
      <c r="F46" s="62"/>
      <c r="G46" s="62"/>
      <c r="H46" s="62"/>
    </row>
    <row r="47" spans="1:8" ht="12.75">
      <c r="A47" s="56"/>
      <c r="B47" s="56"/>
      <c r="C47" s="62"/>
      <c r="D47" s="62"/>
      <c r="E47" s="62"/>
      <c r="F47" s="62"/>
      <c r="G47" s="62"/>
      <c r="H47" s="62"/>
    </row>
    <row r="48" spans="1:8" ht="12.75">
      <c r="A48" s="56"/>
      <c r="B48" s="56"/>
      <c r="C48" s="62"/>
      <c r="D48" s="62"/>
      <c r="E48" s="62"/>
      <c r="F48" s="62"/>
      <c r="G48" s="62"/>
      <c r="H48" s="62"/>
    </row>
    <row r="49" spans="1:8" ht="12.75">
      <c r="A49" s="56"/>
      <c r="B49" s="56"/>
      <c r="C49" s="62"/>
      <c r="D49" s="62"/>
      <c r="E49" s="62"/>
      <c r="F49" s="62"/>
      <c r="G49" s="62"/>
      <c r="H49" s="62"/>
    </row>
    <row r="50" spans="1:8" ht="12.75">
      <c r="A50" s="56"/>
      <c r="B50" s="56"/>
      <c r="C50" s="62"/>
      <c r="D50" s="62"/>
      <c r="E50" s="62"/>
      <c r="F50" s="62"/>
      <c r="G50" s="62"/>
      <c r="H50" s="62"/>
    </row>
    <row r="51" spans="1:8" ht="12.75">
      <c r="A51" s="56"/>
      <c r="B51" s="56"/>
      <c r="C51" s="62"/>
      <c r="D51" s="62"/>
      <c r="E51" s="62"/>
      <c r="F51" s="62"/>
      <c r="G51" s="62"/>
      <c r="H51" s="62"/>
    </row>
    <row r="52" spans="1:8" ht="12.75">
      <c r="A52" s="56"/>
      <c r="B52" s="56"/>
      <c r="C52" s="62"/>
      <c r="D52" s="62"/>
      <c r="E52" s="62"/>
      <c r="F52" s="62"/>
      <c r="G52" s="62"/>
      <c r="H52" s="62"/>
    </row>
    <row r="53" spans="1:8" ht="12.75">
      <c r="A53" s="56"/>
      <c r="B53" s="56"/>
      <c r="C53" s="62"/>
      <c r="D53" s="62"/>
      <c r="E53" s="62"/>
      <c r="F53" s="62"/>
      <c r="G53" s="62"/>
      <c r="H53" s="62"/>
    </row>
    <row r="54" spans="1:8" ht="12.75">
      <c r="A54" s="56"/>
      <c r="B54" s="56"/>
      <c r="C54" s="62"/>
      <c r="D54" s="62"/>
      <c r="E54" s="62"/>
      <c r="F54" s="62"/>
      <c r="G54" s="62"/>
      <c r="H54" s="62"/>
    </row>
    <row r="55" spans="1:8" ht="12.75">
      <c r="A55" s="56"/>
      <c r="B55" s="56"/>
      <c r="C55" s="62"/>
      <c r="D55" s="62"/>
      <c r="E55" s="62"/>
      <c r="F55" s="62"/>
      <c r="G55" s="62"/>
      <c r="H55" s="62"/>
    </row>
    <row r="56" spans="1:8" ht="12.75">
      <c r="A56" s="56"/>
      <c r="B56" s="56"/>
      <c r="C56" s="62"/>
      <c r="D56" s="62"/>
      <c r="E56" s="62"/>
      <c r="F56" s="62"/>
      <c r="G56" s="62"/>
      <c r="H56" s="62"/>
    </row>
    <row r="57" spans="1:8" ht="12.75">
      <c r="A57" s="56"/>
      <c r="B57" s="56"/>
      <c r="C57" s="62"/>
      <c r="D57" s="62"/>
      <c r="E57" s="62"/>
      <c r="F57" s="62"/>
      <c r="G57" s="62"/>
      <c r="H57" s="62"/>
    </row>
    <row r="58" spans="1:8" ht="12.75">
      <c r="A58" s="56"/>
      <c r="B58" s="56"/>
      <c r="C58" s="62"/>
      <c r="D58" s="62"/>
      <c r="E58" s="62"/>
      <c r="F58" s="62"/>
      <c r="G58" s="62"/>
      <c r="H58" s="62"/>
    </row>
    <row r="59" spans="1:8" ht="12.75">
      <c r="A59" s="56"/>
      <c r="B59" s="56"/>
      <c r="C59" s="62"/>
      <c r="D59" s="62"/>
      <c r="E59" s="62"/>
      <c r="F59" s="62"/>
      <c r="G59" s="62"/>
      <c r="H59" s="62"/>
    </row>
    <row r="60" spans="1:8" ht="12.75">
      <c r="A60" s="56"/>
      <c r="B60" s="56"/>
      <c r="C60" s="62"/>
      <c r="D60" s="62"/>
      <c r="E60" s="62"/>
      <c r="F60" s="62"/>
      <c r="G60" s="62"/>
      <c r="H60" s="62"/>
    </row>
    <row r="61" spans="1:8" ht="12.75">
      <c r="A61" s="56"/>
      <c r="B61" s="56"/>
      <c r="C61" s="62"/>
      <c r="D61" s="62"/>
      <c r="E61" s="62"/>
      <c r="F61" s="62"/>
      <c r="G61" s="62"/>
      <c r="H61" s="62"/>
    </row>
    <row r="62" spans="1:8" ht="12.75">
      <c r="A62" s="56"/>
      <c r="B62" s="56"/>
      <c r="C62" s="62"/>
      <c r="D62" s="62"/>
      <c r="E62" s="62"/>
      <c r="F62" s="62"/>
      <c r="G62" s="62"/>
      <c r="H62" s="62"/>
    </row>
    <row r="63" spans="1:8" ht="12.75">
      <c r="A63" s="56"/>
      <c r="B63" s="56"/>
      <c r="C63" s="62"/>
      <c r="D63" s="62"/>
      <c r="E63" s="62"/>
      <c r="F63" s="62"/>
      <c r="G63" s="62"/>
      <c r="H63" s="62"/>
    </row>
    <row r="64" spans="1:8" ht="12.75">
      <c r="A64" s="56"/>
      <c r="B64" s="56"/>
      <c r="C64" s="62"/>
      <c r="D64" s="62"/>
      <c r="E64" s="62"/>
      <c r="F64" s="62"/>
      <c r="G64" s="62"/>
      <c r="H64" s="62"/>
    </row>
    <row r="65" spans="1:8" ht="12.75">
      <c r="A65" s="56"/>
      <c r="B65" s="56"/>
      <c r="C65" s="62"/>
      <c r="D65" s="62"/>
      <c r="E65" s="62"/>
      <c r="F65" s="62"/>
      <c r="G65" s="62"/>
      <c r="H65" s="62"/>
    </row>
    <row r="66" spans="1:8" ht="12.75">
      <c r="A66" s="56"/>
      <c r="B66" s="56"/>
      <c r="C66" s="62"/>
      <c r="D66" s="62"/>
      <c r="E66" s="62"/>
      <c r="F66" s="62"/>
      <c r="G66" s="62"/>
      <c r="H66" s="62"/>
    </row>
    <row r="67" spans="1:8" ht="12.75">
      <c r="A67" s="56"/>
      <c r="B67" s="56"/>
      <c r="C67" s="62"/>
      <c r="D67" s="62"/>
      <c r="E67" s="62"/>
      <c r="F67" s="62"/>
      <c r="G67" s="62"/>
      <c r="H67" s="62"/>
    </row>
    <row r="68" spans="1:8" ht="12.75">
      <c r="A68" s="56"/>
      <c r="B68" s="56"/>
      <c r="C68" s="62"/>
      <c r="D68" s="62"/>
      <c r="E68" s="62"/>
      <c r="F68" s="62"/>
      <c r="G68" s="62"/>
      <c r="H68" s="62"/>
    </row>
    <row r="69" spans="1:8" ht="12.75">
      <c r="A69" s="56"/>
      <c r="B69" s="56"/>
      <c r="C69" s="62"/>
      <c r="D69" s="62"/>
      <c r="E69" s="62"/>
      <c r="F69" s="62"/>
      <c r="G69" s="62"/>
      <c r="H69" s="62"/>
    </row>
    <row r="70" spans="1:8" ht="12.75">
      <c r="A70" s="56"/>
      <c r="B70" s="56"/>
      <c r="C70" s="62"/>
      <c r="D70" s="62"/>
      <c r="E70" s="62"/>
      <c r="F70" s="62"/>
      <c r="G70" s="62"/>
      <c r="H70" s="62"/>
    </row>
    <row r="71" spans="1:8" ht="12.75">
      <c r="A71" s="56"/>
      <c r="B71" s="56"/>
      <c r="C71" s="62"/>
      <c r="D71" s="62"/>
      <c r="E71" s="62"/>
      <c r="F71" s="62"/>
      <c r="G71" s="62"/>
      <c r="H71" s="62"/>
    </row>
    <row r="72" spans="1:8" ht="12.75">
      <c r="A72" s="56"/>
      <c r="B72" s="56"/>
      <c r="C72" s="62"/>
      <c r="D72" s="62"/>
      <c r="E72" s="62"/>
      <c r="F72" s="62"/>
      <c r="G72" s="62"/>
      <c r="H72" s="62"/>
    </row>
    <row r="73" spans="1:8" ht="12.75">
      <c r="A73" s="56"/>
      <c r="B73" s="56"/>
      <c r="C73" s="62"/>
      <c r="D73" s="62"/>
      <c r="E73" s="62"/>
      <c r="F73" s="62"/>
      <c r="G73" s="62"/>
      <c r="H73" s="62"/>
    </row>
    <row r="74" spans="1:8" ht="12.75">
      <c r="A74" s="56"/>
      <c r="B74" s="56"/>
      <c r="C74" s="62"/>
      <c r="D74" s="62"/>
      <c r="E74" s="62"/>
      <c r="F74" s="62"/>
      <c r="G74" s="62"/>
      <c r="H74" s="62"/>
    </row>
    <row r="75" spans="1:8" ht="12.75">
      <c r="A75" s="56"/>
      <c r="B75" s="56"/>
      <c r="C75" s="62"/>
      <c r="D75" s="62"/>
      <c r="E75" s="62"/>
      <c r="F75" s="62"/>
      <c r="G75" s="62"/>
      <c r="H75" s="62"/>
    </row>
    <row r="76" spans="1:8" ht="12.75">
      <c r="A76" s="56"/>
      <c r="B76" s="56"/>
      <c r="C76" s="62"/>
      <c r="D76" s="62"/>
      <c r="E76" s="62"/>
      <c r="F76" s="62"/>
      <c r="G76" s="62"/>
      <c r="H76" s="62"/>
    </row>
    <row r="77" spans="1:8" ht="12.75">
      <c r="A77" s="56"/>
      <c r="B77" s="56"/>
      <c r="C77" s="62"/>
      <c r="D77" s="62"/>
      <c r="E77" s="62"/>
      <c r="F77" s="62"/>
      <c r="G77" s="62"/>
      <c r="H77" s="62"/>
    </row>
    <row r="78" spans="1:8" ht="12.75">
      <c r="A78" s="56"/>
      <c r="B78" s="56"/>
      <c r="C78" s="62"/>
      <c r="D78" s="62"/>
      <c r="E78" s="62"/>
      <c r="F78" s="62"/>
      <c r="G78" s="62"/>
      <c r="H78" s="62"/>
    </row>
    <row r="79" spans="1:8" ht="12.75">
      <c r="A79" s="56"/>
      <c r="B79" s="56"/>
      <c r="C79" s="62"/>
      <c r="D79" s="62"/>
      <c r="E79" s="62"/>
      <c r="F79" s="62"/>
      <c r="G79" s="62"/>
      <c r="H79" s="62"/>
    </row>
    <row r="80" spans="1:8" ht="12.75">
      <c r="A80" s="56"/>
      <c r="B80" s="56"/>
      <c r="C80" s="62"/>
      <c r="D80" s="62"/>
      <c r="E80" s="62"/>
      <c r="F80" s="62"/>
      <c r="G80" s="62"/>
      <c r="H80" s="62"/>
    </row>
    <row r="81" spans="1:8" ht="12.75">
      <c r="A81" s="56"/>
      <c r="B81" s="56"/>
      <c r="C81" s="62"/>
      <c r="D81" s="62"/>
      <c r="E81" s="62"/>
      <c r="F81" s="62"/>
      <c r="G81" s="62"/>
      <c r="H81" s="62"/>
    </row>
    <row r="82" spans="1:8" ht="12.75">
      <c r="A82" s="56"/>
      <c r="B82" s="56"/>
      <c r="C82" s="62"/>
      <c r="D82" s="62"/>
      <c r="E82" s="62"/>
      <c r="F82" s="62"/>
      <c r="G82" s="62"/>
      <c r="H82" s="62"/>
    </row>
    <row r="83" spans="1:8" ht="12.75">
      <c r="A83" s="56"/>
      <c r="B83" s="56"/>
      <c r="C83" s="62"/>
      <c r="D83" s="62"/>
      <c r="E83" s="62"/>
      <c r="F83" s="62"/>
      <c r="G83" s="62"/>
      <c r="H83" s="62"/>
    </row>
    <row r="84" spans="1:8" ht="12.75">
      <c r="A84" s="56"/>
      <c r="B84" s="56"/>
      <c r="C84" s="62"/>
      <c r="D84" s="62"/>
      <c r="E84" s="62"/>
      <c r="F84" s="62"/>
      <c r="G84" s="62"/>
      <c r="H84" s="62"/>
    </row>
    <row r="85" spans="1:8" ht="12.75">
      <c r="A85" s="56"/>
      <c r="B85" s="56"/>
      <c r="C85" s="62"/>
      <c r="D85" s="62"/>
      <c r="E85" s="62"/>
      <c r="F85" s="62"/>
      <c r="G85" s="62"/>
      <c r="H85" s="62"/>
    </row>
    <row r="86" spans="1:8" ht="12.75">
      <c r="A86" s="56"/>
      <c r="B86" s="56"/>
      <c r="C86" s="62"/>
      <c r="D86" s="62"/>
      <c r="E86" s="62"/>
      <c r="F86" s="62"/>
      <c r="G86" s="62"/>
      <c r="H86" s="62"/>
    </row>
    <row r="87" spans="1:8" ht="12.75">
      <c r="A87" s="56"/>
      <c r="B87" s="56"/>
      <c r="C87" s="62"/>
      <c r="D87" s="62"/>
      <c r="E87" s="62"/>
      <c r="F87" s="62"/>
      <c r="G87" s="62"/>
      <c r="H87" s="62"/>
    </row>
    <row r="88" spans="1:8" ht="12.75">
      <c r="A88" s="56"/>
      <c r="B88" s="56"/>
      <c r="C88" s="62"/>
      <c r="D88" s="62"/>
      <c r="E88" s="62"/>
      <c r="F88" s="62"/>
      <c r="G88" s="62"/>
      <c r="H88" s="62"/>
    </row>
    <row r="89" spans="1:8" ht="12.75">
      <c r="A89" s="56"/>
      <c r="B89" s="56"/>
      <c r="C89" s="62"/>
      <c r="D89" s="62"/>
      <c r="E89" s="62"/>
      <c r="F89" s="62"/>
      <c r="G89" s="62"/>
      <c r="H89" s="62"/>
    </row>
    <row r="90" spans="1:8" ht="12.75">
      <c r="A90" s="56"/>
      <c r="B90" s="56"/>
      <c r="C90" s="62"/>
      <c r="D90" s="62"/>
      <c r="E90" s="62"/>
      <c r="F90" s="62"/>
      <c r="G90" s="62"/>
      <c r="H90" s="62"/>
    </row>
    <row r="91" spans="1:8" ht="12.75">
      <c r="A91" s="56"/>
      <c r="B91" s="56"/>
      <c r="C91" s="62"/>
      <c r="D91" s="62"/>
      <c r="E91" s="62"/>
      <c r="F91" s="62"/>
      <c r="G91" s="62"/>
      <c r="H91" s="62"/>
    </row>
    <row r="92" spans="1:8" ht="12.75">
      <c r="A92" s="56"/>
      <c r="B92" s="56"/>
      <c r="C92" s="62"/>
      <c r="D92" s="62"/>
      <c r="E92" s="62"/>
      <c r="F92" s="62"/>
      <c r="G92" s="62"/>
      <c r="H92" s="62"/>
    </row>
    <row r="93" spans="1:8" ht="12.75">
      <c r="A93" s="56"/>
      <c r="B93" s="56"/>
      <c r="C93" s="62"/>
      <c r="D93" s="62"/>
      <c r="E93" s="62"/>
      <c r="F93" s="62"/>
      <c r="G93" s="62"/>
      <c r="H93" s="62"/>
    </row>
    <row r="94" spans="1:8" ht="12.75">
      <c r="A94" s="56"/>
      <c r="B94" s="56"/>
      <c r="C94" s="62"/>
      <c r="D94" s="62"/>
      <c r="E94" s="62"/>
      <c r="F94" s="62"/>
      <c r="G94" s="62"/>
      <c r="H94" s="62"/>
    </row>
    <row r="95" spans="1:8" ht="12.75">
      <c r="A95" s="56"/>
      <c r="B95" s="56"/>
      <c r="C95" s="62"/>
      <c r="D95" s="62"/>
      <c r="E95" s="62"/>
      <c r="F95" s="62"/>
      <c r="G95" s="62"/>
      <c r="H95" s="62"/>
    </row>
    <row r="96" spans="1:8" ht="12.75">
      <c r="A96" s="56"/>
      <c r="B96" s="56"/>
      <c r="C96" s="62"/>
      <c r="D96" s="62"/>
      <c r="E96" s="62"/>
      <c r="F96" s="62"/>
      <c r="G96" s="62"/>
      <c r="H96" s="62"/>
    </row>
    <row r="97" spans="1:8" ht="12.75">
      <c r="A97" s="56"/>
      <c r="B97" s="56"/>
      <c r="C97" s="62"/>
      <c r="D97" s="62"/>
      <c r="E97" s="62"/>
      <c r="F97" s="62"/>
      <c r="G97" s="62"/>
      <c r="H97" s="62"/>
    </row>
    <row r="98" spans="1:8" ht="12.75">
      <c r="A98" s="56"/>
      <c r="B98" s="56"/>
      <c r="C98" s="62"/>
      <c r="D98" s="62"/>
      <c r="E98" s="62"/>
      <c r="F98" s="62"/>
      <c r="G98" s="62"/>
      <c r="H98" s="62"/>
    </row>
    <row r="99" spans="1:8" ht="12.75">
      <c r="A99" s="56"/>
      <c r="B99" s="56"/>
      <c r="C99" s="62"/>
      <c r="D99" s="62"/>
      <c r="E99" s="62"/>
      <c r="F99" s="62"/>
      <c r="G99" s="62"/>
      <c r="H99" s="62"/>
    </row>
    <row r="100" spans="1:8" ht="12.75">
      <c r="A100" s="56"/>
      <c r="B100" s="56"/>
      <c r="C100" s="62"/>
      <c r="D100" s="62"/>
      <c r="E100" s="62"/>
      <c r="F100" s="62"/>
      <c r="G100" s="62"/>
      <c r="H100" s="62"/>
    </row>
    <row r="101" spans="1:8" ht="12.75">
      <c r="A101" s="56"/>
      <c r="B101" s="56"/>
      <c r="C101" s="62"/>
      <c r="D101" s="62"/>
      <c r="E101" s="62"/>
      <c r="F101" s="62"/>
      <c r="G101" s="62"/>
      <c r="H101" s="62"/>
    </row>
    <row r="102" spans="1:8" ht="12.75">
      <c r="A102" s="56"/>
      <c r="B102" s="56"/>
      <c r="C102" s="62"/>
      <c r="D102" s="62"/>
      <c r="E102" s="62"/>
      <c r="F102" s="62"/>
      <c r="G102" s="62"/>
      <c r="H102" s="62"/>
    </row>
    <row r="103" spans="1:8" ht="12.75">
      <c r="A103" s="56"/>
      <c r="B103" s="56"/>
      <c r="C103" s="62"/>
      <c r="D103" s="62"/>
      <c r="E103" s="62"/>
      <c r="F103" s="62"/>
      <c r="G103" s="62"/>
      <c r="H103" s="62"/>
    </row>
    <row r="104" spans="1:8" ht="12.75">
      <c r="A104" s="56"/>
      <c r="B104" s="56"/>
      <c r="C104" s="62"/>
      <c r="D104" s="62"/>
      <c r="E104" s="62"/>
      <c r="F104" s="62"/>
      <c r="G104" s="62"/>
      <c r="H104" s="62"/>
    </row>
    <row r="105" spans="1:8" ht="12.75">
      <c r="A105" s="56"/>
      <c r="B105" s="56"/>
      <c r="C105" s="62"/>
      <c r="D105" s="62"/>
      <c r="E105" s="62"/>
      <c r="F105" s="62"/>
      <c r="G105" s="62"/>
      <c r="H105" s="62"/>
    </row>
    <row r="106" spans="1:8" ht="12.75">
      <c r="A106" s="56"/>
      <c r="B106" s="56"/>
      <c r="C106" s="62"/>
      <c r="D106" s="62"/>
      <c r="E106" s="62"/>
      <c r="F106" s="62"/>
      <c r="G106" s="62"/>
      <c r="H106" s="62"/>
    </row>
    <row r="107" spans="1:8" ht="12.75">
      <c r="A107" s="56"/>
      <c r="B107" s="56"/>
      <c r="C107" s="62"/>
      <c r="D107" s="62"/>
      <c r="E107" s="62"/>
      <c r="F107" s="62"/>
      <c r="G107" s="62"/>
      <c r="H107" s="62"/>
    </row>
    <row r="108" spans="1:8" ht="12.75">
      <c r="A108" s="56"/>
      <c r="B108" s="56"/>
      <c r="C108" s="62"/>
      <c r="D108" s="62"/>
      <c r="E108" s="62"/>
      <c r="F108" s="62"/>
      <c r="G108" s="62"/>
      <c r="H108" s="62"/>
    </row>
    <row r="109" spans="1:8" ht="12.75">
      <c r="A109" s="56"/>
      <c r="B109" s="56"/>
      <c r="C109" s="62"/>
      <c r="D109" s="62"/>
      <c r="E109" s="62"/>
      <c r="F109" s="62"/>
      <c r="G109" s="62"/>
      <c r="H109" s="62"/>
    </row>
    <row r="110" spans="1:8" ht="12.75">
      <c r="A110" s="56"/>
      <c r="B110" s="56"/>
      <c r="C110" s="62"/>
      <c r="D110" s="62"/>
      <c r="E110" s="62"/>
      <c r="F110" s="62"/>
      <c r="G110" s="62"/>
      <c r="H110" s="62"/>
    </row>
    <row r="111" spans="1:8" ht="12.75">
      <c r="A111" s="56"/>
      <c r="B111" s="56"/>
      <c r="C111" s="62"/>
      <c r="D111" s="62"/>
      <c r="E111" s="62"/>
      <c r="F111" s="62"/>
      <c r="G111" s="62"/>
      <c r="H111" s="62"/>
    </row>
    <row r="112" spans="1:8" ht="12.75">
      <c r="A112" s="56"/>
      <c r="B112" s="56"/>
      <c r="C112" s="62"/>
      <c r="D112" s="62"/>
      <c r="E112" s="62"/>
      <c r="F112" s="62"/>
      <c r="G112" s="62"/>
      <c r="H112" s="62"/>
    </row>
    <row r="113" spans="1:8" ht="12.75">
      <c r="A113" s="56"/>
      <c r="B113" s="56"/>
      <c r="C113" s="62"/>
      <c r="D113" s="62"/>
      <c r="E113" s="62"/>
      <c r="F113" s="62"/>
      <c r="G113" s="62"/>
      <c r="H113" s="62"/>
    </row>
    <row r="114" spans="1:8" ht="12.75">
      <c r="A114" s="56"/>
      <c r="B114" s="56"/>
      <c r="C114" s="62"/>
      <c r="D114" s="62"/>
      <c r="E114" s="62"/>
      <c r="F114" s="62"/>
      <c r="G114" s="62"/>
      <c r="H114" s="62"/>
    </row>
    <row r="115" spans="1:8" ht="12.75">
      <c r="A115" s="56"/>
      <c r="B115" s="56"/>
      <c r="C115" s="62"/>
      <c r="D115" s="62"/>
      <c r="E115" s="62"/>
      <c r="F115" s="62"/>
      <c r="G115" s="62"/>
      <c r="H115" s="62"/>
    </row>
    <row r="116" spans="1:8" ht="12.75">
      <c r="A116" s="56"/>
      <c r="B116" s="56"/>
      <c r="C116" s="62"/>
      <c r="D116" s="62"/>
      <c r="E116" s="62"/>
      <c r="F116" s="62"/>
      <c r="G116" s="62"/>
      <c r="H116" s="62"/>
    </row>
    <row r="117" spans="1:8" ht="12.75">
      <c r="A117" s="56"/>
      <c r="B117" s="56"/>
      <c r="C117" s="62"/>
      <c r="D117" s="62"/>
      <c r="E117" s="62"/>
      <c r="F117" s="62"/>
      <c r="G117" s="62"/>
      <c r="H117" s="62"/>
    </row>
  </sheetData>
  <sheetProtection/>
  <mergeCells count="3">
    <mergeCell ref="A11:B11"/>
    <mergeCell ref="A12:B12"/>
    <mergeCell ref="B14:H14"/>
  </mergeCells>
  <printOptions gridLines="1"/>
  <pageMargins left="0.25" right="0.25" top="0.984251968503937" bottom="0.984251968503937" header="0.511811023622047" footer="0.511811023622047"/>
  <pageSetup fitToHeight="1" fitToWidth="1" horizontalDpi="300" verticalDpi="300" orientation="landscape" scale="64"/>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T24"/>
  <sheetViews>
    <sheetView zoomScale="75" zoomScaleNormal="75" zoomScalePageLayoutView="0" workbookViewId="0" topLeftCell="A1">
      <selection activeCell="A1" sqref="A1"/>
    </sheetView>
  </sheetViews>
  <sheetFormatPr defaultColWidth="8.8515625" defaultRowHeight="12.75"/>
  <cols>
    <col min="1" max="1" width="27.421875" style="1" customWidth="1"/>
    <col min="2" max="2" width="19.28125" style="1" customWidth="1"/>
    <col min="3" max="4" width="14.7109375" style="0" customWidth="1"/>
    <col min="5" max="5" width="16.140625" style="0" customWidth="1"/>
    <col min="6" max="7" width="14.7109375" style="0" customWidth="1"/>
    <col min="8" max="8" width="15.8515625" style="0" customWidth="1"/>
    <col min="9" max="9" width="14.7109375" style="0" customWidth="1"/>
    <col min="10" max="10" width="11.140625" style="0" customWidth="1"/>
    <col min="11" max="11" width="11.7109375" style="0" customWidth="1"/>
    <col min="12" max="12" width="19.00390625" style="0" customWidth="1"/>
    <col min="13" max="18" width="7.7109375" style="0" customWidth="1"/>
    <col min="19" max="19" width="8.8515625" style="0" customWidth="1"/>
    <col min="20" max="20" width="10.8515625" style="0" customWidth="1"/>
  </cols>
  <sheetData>
    <row r="1" spans="1:12" ht="126.75" customHeight="1" thickTop="1">
      <c r="A1" s="141" t="s">
        <v>139</v>
      </c>
      <c r="B1" s="141" t="s">
        <v>140</v>
      </c>
      <c r="C1" s="142" t="s">
        <v>52</v>
      </c>
      <c r="D1" s="142" t="s">
        <v>53</v>
      </c>
      <c r="E1" s="142" t="s">
        <v>54</v>
      </c>
      <c r="F1" s="142" t="s">
        <v>55</v>
      </c>
      <c r="G1" s="142" t="s">
        <v>56</v>
      </c>
      <c r="H1" s="142" t="s">
        <v>0</v>
      </c>
      <c r="I1" s="162" t="s">
        <v>1</v>
      </c>
      <c r="J1" s="163" t="s">
        <v>79</v>
      </c>
      <c r="K1" s="164" t="s">
        <v>80</v>
      </c>
      <c r="L1" s="142" t="s">
        <v>81</v>
      </c>
    </row>
    <row r="2" spans="1:12" ht="45" customHeight="1">
      <c r="A2" s="5" t="s">
        <v>118</v>
      </c>
      <c r="B2" s="31" t="s">
        <v>110</v>
      </c>
      <c r="C2" s="126">
        <v>0</v>
      </c>
      <c r="D2" s="126">
        <v>0</v>
      </c>
      <c r="E2" s="154"/>
      <c r="F2" s="126">
        <v>0</v>
      </c>
      <c r="G2" s="126">
        <v>0</v>
      </c>
      <c r="H2" s="155" t="s">
        <v>144</v>
      </c>
      <c r="I2" s="126">
        <v>0</v>
      </c>
      <c r="J2" s="156">
        <v>0</v>
      </c>
      <c r="K2" s="128">
        <v>1</v>
      </c>
      <c r="L2" s="235">
        <f>J2*K2</f>
        <v>0</v>
      </c>
    </row>
    <row r="3" spans="1:12" ht="45" customHeight="1">
      <c r="A3" s="14" t="s">
        <v>119</v>
      </c>
      <c r="B3" s="144" t="s">
        <v>110</v>
      </c>
      <c r="C3" s="126">
        <v>0</v>
      </c>
      <c r="D3" s="126">
        <v>0</v>
      </c>
      <c r="E3" s="157"/>
      <c r="F3" s="126">
        <v>0</v>
      </c>
      <c r="G3" s="126">
        <v>0</v>
      </c>
      <c r="H3" s="158"/>
      <c r="I3" s="126">
        <v>0</v>
      </c>
      <c r="J3" s="156">
        <v>0</v>
      </c>
      <c r="K3" s="128">
        <v>0.005</v>
      </c>
      <c r="L3" s="220">
        <f aca="true" t="shared" si="0" ref="L3:L9">J3*K3</f>
        <v>0</v>
      </c>
    </row>
    <row r="4" spans="1:12" ht="45" customHeight="1">
      <c r="A4" s="14" t="s">
        <v>120</v>
      </c>
      <c r="B4" s="144" t="s">
        <v>110</v>
      </c>
      <c r="C4" s="126">
        <v>0</v>
      </c>
      <c r="D4" s="126">
        <v>0</v>
      </c>
      <c r="E4" s="126">
        <v>0</v>
      </c>
      <c r="F4" s="126">
        <v>0</v>
      </c>
      <c r="G4" s="126">
        <v>0</v>
      </c>
      <c r="H4" s="126">
        <v>0</v>
      </c>
      <c r="I4" s="126">
        <v>0</v>
      </c>
      <c r="J4" s="156">
        <v>0</v>
      </c>
      <c r="K4" s="128">
        <v>0.005</v>
      </c>
      <c r="L4" s="235">
        <f t="shared" si="0"/>
        <v>0</v>
      </c>
    </row>
    <row r="5" spans="1:12" ht="45" customHeight="1">
      <c r="A5" s="14" t="s">
        <v>115</v>
      </c>
      <c r="B5" s="145" t="s">
        <v>111</v>
      </c>
      <c r="C5" s="126">
        <v>0</v>
      </c>
      <c r="D5" s="126">
        <v>0</v>
      </c>
      <c r="E5" s="126">
        <v>0</v>
      </c>
      <c r="F5" s="126">
        <v>0</v>
      </c>
      <c r="G5" s="126">
        <v>0</v>
      </c>
      <c r="H5" s="126">
        <v>0</v>
      </c>
      <c r="I5" s="126">
        <v>0</v>
      </c>
      <c r="J5" s="156">
        <v>0</v>
      </c>
      <c r="K5" s="128">
        <v>0.005</v>
      </c>
      <c r="L5" s="235">
        <f t="shared" si="0"/>
        <v>0</v>
      </c>
    </row>
    <row r="6" spans="1:12" ht="45" customHeight="1">
      <c r="A6" s="14" t="s">
        <v>116</v>
      </c>
      <c r="B6" s="19" t="s">
        <v>112</v>
      </c>
      <c r="C6" s="154"/>
      <c r="D6" s="154"/>
      <c r="E6" s="126">
        <v>0</v>
      </c>
      <c r="F6" s="126">
        <v>0</v>
      </c>
      <c r="G6" s="126">
        <v>0</v>
      </c>
      <c r="H6" s="126">
        <v>0</v>
      </c>
      <c r="I6" s="126">
        <v>0</v>
      </c>
      <c r="J6" s="156">
        <v>0</v>
      </c>
      <c r="K6" s="128">
        <v>0.009</v>
      </c>
      <c r="L6" s="235">
        <f t="shared" si="0"/>
        <v>0</v>
      </c>
    </row>
    <row r="7" spans="1:12" ht="45" customHeight="1">
      <c r="A7" s="28" t="s">
        <v>117</v>
      </c>
      <c r="B7" s="19" t="s">
        <v>112</v>
      </c>
      <c r="C7" s="126">
        <v>0</v>
      </c>
      <c r="D7" s="126">
        <v>0</v>
      </c>
      <c r="E7" s="126">
        <v>0</v>
      </c>
      <c r="F7" s="126">
        <v>0</v>
      </c>
      <c r="G7" s="126">
        <v>0</v>
      </c>
      <c r="H7" s="126">
        <v>0</v>
      </c>
      <c r="I7" s="126">
        <v>0</v>
      </c>
      <c r="J7" s="156">
        <v>0</v>
      </c>
      <c r="K7" s="128">
        <v>1</v>
      </c>
      <c r="L7" s="235">
        <f t="shared" si="0"/>
        <v>0</v>
      </c>
    </row>
    <row r="8" spans="1:12" ht="45" customHeight="1">
      <c r="A8" s="14" t="s">
        <v>116</v>
      </c>
      <c r="B8" s="145" t="s">
        <v>111</v>
      </c>
      <c r="C8" s="154"/>
      <c r="D8" s="154"/>
      <c r="E8" s="126">
        <v>0</v>
      </c>
      <c r="F8" s="159"/>
      <c r="G8" s="160"/>
      <c r="H8" s="160"/>
      <c r="I8" s="161"/>
      <c r="J8" s="156">
        <v>0</v>
      </c>
      <c r="K8" s="128">
        <v>0.282</v>
      </c>
      <c r="L8" s="220">
        <f t="shared" si="0"/>
        <v>0</v>
      </c>
    </row>
    <row r="9" spans="1:12" ht="45" customHeight="1">
      <c r="A9" s="14" t="s">
        <v>117</v>
      </c>
      <c r="B9" s="145" t="s">
        <v>111</v>
      </c>
      <c r="C9" s="154"/>
      <c r="D9" s="154"/>
      <c r="E9" s="126">
        <v>0</v>
      </c>
      <c r="F9" s="159"/>
      <c r="G9" s="160"/>
      <c r="H9" s="160"/>
      <c r="I9" s="181"/>
      <c r="J9" s="156">
        <v>0</v>
      </c>
      <c r="K9" s="128">
        <v>1</v>
      </c>
      <c r="L9" s="220">
        <f t="shared" si="0"/>
        <v>0</v>
      </c>
    </row>
    <row r="10" spans="1:11" s="2" customFormat="1" ht="60" customHeight="1">
      <c r="A10" s="102"/>
      <c r="B10" s="52"/>
      <c r="C10" s="10"/>
      <c r="J10" s="165"/>
      <c r="K10" s="52"/>
    </row>
    <row r="11" spans="1:18" s="6" customFormat="1" ht="52.5" customHeight="1">
      <c r="A11" s="302" t="s">
        <v>81</v>
      </c>
      <c r="B11" s="303"/>
      <c r="C11" s="255">
        <f>(C2*$K2)+(C3*$K3)+(C4*$K4)+(C5*$K5)+(C6*$K6)+(C7*$K7)+(C8*$K8)+(C9*$K9)</f>
        <v>0</v>
      </c>
      <c r="D11" s="255">
        <f>(D2*$K2)+(D3*$K3)+(D4*$K4)+(D5*$K5)+(D6*$K6)+(D7*$K7)+(D8*$K8)+(D9*$K9)</f>
        <v>0</v>
      </c>
      <c r="E11" s="209"/>
      <c r="F11" s="255">
        <f>(F2*$K2)+(F3*$K3)+(F4*$K4)+(F5*$K5)+(F6*$K6)+(F7*$K7)+(F8*$K8)+(F9*$K9)</f>
        <v>0</v>
      </c>
      <c r="G11" s="255">
        <f>(G2*$K2)+(G3*$K3)+(G4*$K4)+(G5*$K5)+(G6*$K6)+(G7*$K7)+(G8*$K8)+(G9*$K9)</f>
        <v>0</v>
      </c>
      <c r="H11" s="209"/>
      <c r="I11" s="209"/>
      <c r="J11" s="140"/>
      <c r="K11" s="54"/>
      <c r="L11" s="2"/>
      <c r="M11" s="2"/>
      <c r="N11" s="2"/>
      <c r="O11" s="2"/>
      <c r="P11" s="2"/>
      <c r="Q11" s="2"/>
      <c r="R11" s="2"/>
    </row>
    <row r="12" spans="1:20" ht="36.75" customHeight="1">
      <c r="A12" s="300" t="s">
        <v>35</v>
      </c>
      <c r="B12" s="300"/>
      <c r="C12" s="206">
        <v>0.63</v>
      </c>
      <c r="D12" s="206">
        <v>0.63</v>
      </c>
      <c r="E12" s="206">
        <v>0.75</v>
      </c>
      <c r="F12" s="206">
        <v>0.75</v>
      </c>
      <c r="G12" s="206">
        <v>0.75</v>
      </c>
      <c r="H12" s="206">
        <v>0.63</v>
      </c>
      <c r="I12" s="206">
        <v>0.75</v>
      </c>
      <c r="J12" s="61"/>
      <c r="K12" s="61"/>
      <c r="L12" s="11"/>
      <c r="M12" s="11"/>
      <c r="N12" s="11"/>
      <c r="O12" s="11"/>
      <c r="P12" s="11"/>
      <c r="Q12" s="11"/>
      <c r="R12" s="11"/>
      <c r="S12" s="11"/>
      <c r="T12" s="11"/>
    </row>
    <row r="13" spans="1:15" ht="31.5" customHeight="1">
      <c r="A13" s="59"/>
      <c r="B13" s="60"/>
      <c r="C13" s="61"/>
      <c r="D13" s="61"/>
      <c r="E13" s="61"/>
      <c r="F13" s="61"/>
      <c r="G13" s="61"/>
      <c r="H13" s="61"/>
      <c r="I13" s="61"/>
      <c r="J13" s="61"/>
      <c r="K13" s="61"/>
      <c r="L13" s="11"/>
      <c r="M13" s="11"/>
      <c r="N13" s="11"/>
      <c r="O13" s="11"/>
    </row>
    <row r="14" spans="1:15" ht="48" customHeight="1">
      <c r="A14" s="2" t="s">
        <v>96</v>
      </c>
      <c r="B14" s="306" t="s">
        <v>97</v>
      </c>
      <c r="C14" s="306"/>
      <c r="D14" s="306"/>
      <c r="E14" s="306"/>
      <c r="F14" s="306"/>
      <c r="G14" s="306"/>
      <c r="H14" s="306"/>
      <c r="I14" s="306"/>
      <c r="J14" s="61"/>
      <c r="K14" s="61"/>
      <c r="L14" s="4"/>
      <c r="M14" s="4"/>
      <c r="N14" s="4"/>
      <c r="O14" s="4"/>
    </row>
    <row r="15" spans="1:15" ht="36" customHeight="1">
      <c r="A15" s="59"/>
      <c r="B15" s="60"/>
      <c r="C15" s="61"/>
      <c r="D15" s="61"/>
      <c r="E15" s="61"/>
      <c r="F15" s="61"/>
      <c r="G15" s="61"/>
      <c r="H15" s="61"/>
      <c r="I15" s="61"/>
      <c r="J15" s="61"/>
      <c r="K15" s="61"/>
      <c r="L15" s="4"/>
      <c r="M15" s="4"/>
      <c r="N15" s="4"/>
      <c r="O15" s="4"/>
    </row>
    <row r="16" spans="1:15" ht="21" customHeight="1">
      <c r="A16" s="56"/>
      <c r="B16" s="60"/>
      <c r="C16" s="61"/>
      <c r="D16" s="61"/>
      <c r="E16" s="61"/>
      <c r="F16" s="61"/>
      <c r="G16" s="61"/>
      <c r="H16" s="61"/>
      <c r="I16" s="61"/>
      <c r="J16" s="61"/>
      <c r="K16" s="61"/>
      <c r="L16" s="18"/>
      <c r="M16" s="4"/>
      <c r="N16" s="4"/>
      <c r="O16" s="4"/>
    </row>
    <row r="17" spans="1:12" ht="30" customHeight="1">
      <c r="A17" s="59"/>
      <c r="B17" s="60"/>
      <c r="C17" s="61"/>
      <c r="D17" s="61"/>
      <c r="E17" s="61"/>
      <c r="F17" s="61"/>
      <c r="G17" s="61"/>
      <c r="H17" s="61"/>
      <c r="I17" s="61"/>
      <c r="J17" s="61"/>
      <c r="K17" s="61"/>
      <c r="L17" s="18"/>
    </row>
    <row r="18" spans="1:18" ht="45" customHeight="1">
      <c r="A18" s="98"/>
      <c r="B18" s="98"/>
      <c r="C18" s="65"/>
      <c r="D18" s="65"/>
      <c r="E18" s="65"/>
      <c r="F18" s="65"/>
      <c r="G18" s="65"/>
      <c r="H18" s="65"/>
      <c r="I18" s="65"/>
      <c r="J18" s="65"/>
      <c r="K18" s="65"/>
      <c r="L18" s="4"/>
      <c r="M18" s="4"/>
      <c r="N18" s="4"/>
      <c r="O18" s="4"/>
      <c r="P18" s="4"/>
      <c r="Q18" s="4"/>
      <c r="R18" s="4"/>
    </row>
    <row r="19" spans="1:18" ht="45" customHeight="1">
      <c r="A19" s="98"/>
      <c r="B19" s="98"/>
      <c r="C19" s="65"/>
      <c r="D19" s="65"/>
      <c r="E19" s="65"/>
      <c r="F19" s="65"/>
      <c r="G19" s="65"/>
      <c r="H19" s="65"/>
      <c r="I19" s="65"/>
      <c r="J19" s="65"/>
      <c r="K19" s="65"/>
      <c r="L19" s="4"/>
      <c r="M19" s="4"/>
      <c r="N19" s="4"/>
      <c r="O19" s="4"/>
      <c r="P19" s="4"/>
      <c r="Q19" s="4"/>
      <c r="R19" s="4"/>
    </row>
    <row r="20" spans="1:11" ht="12.75">
      <c r="A20" s="56"/>
      <c r="B20" s="56"/>
      <c r="C20" s="62"/>
      <c r="D20" s="62"/>
      <c r="E20" s="62"/>
      <c r="F20" s="62"/>
      <c r="G20" s="62"/>
      <c r="H20" s="62"/>
      <c r="I20" s="62"/>
      <c r="J20" s="62"/>
      <c r="K20" s="62"/>
    </row>
    <row r="21" spans="1:11" ht="12.75">
      <c r="A21" s="56"/>
      <c r="B21" s="56"/>
      <c r="C21" s="62"/>
      <c r="D21" s="62"/>
      <c r="E21" s="62"/>
      <c r="F21" s="62"/>
      <c r="G21" s="62"/>
      <c r="H21" s="62"/>
      <c r="I21" s="62"/>
      <c r="J21" s="62"/>
      <c r="K21" s="62"/>
    </row>
    <row r="22" spans="1:11" ht="12.75">
      <c r="A22" s="56"/>
      <c r="B22" s="56"/>
      <c r="C22" s="62"/>
      <c r="D22" s="62"/>
      <c r="E22" s="62"/>
      <c r="F22" s="62"/>
      <c r="G22" s="62"/>
      <c r="H22" s="62"/>
      <c r="I22" s="62"/>
      <c r="J22" s="62"/>
      <c r="K22" s="62"/>
    </row>
    <row r="23" spans="1:11" ht="12.75">
      <c r="A23" s="56"/>
      <c r="B23" s="56"/>
      <c r="C23" s="62"/>
      <c r="D23" s="62"/>
      <c r="E23" s="62"/>
      <c r="F23" s="62"/>
      <c r="G23" s="62"/>
      <c r="H23" s="62"/>
      <c r="I23" s="62"/>
      <c r="J23" s="62"/>
      <c r="K23" s="62"/>
    </row>
    <row r="24" spans="1:11" ht="12.75">
      <c r="A24" s="56"/>
      <c r="B24" s="56"/>
      <c r="C24" s="62"/>
      <c r="D24" s="62"/>
      <c r="E24" s="62"/>
      <c r="F24" s="62"/>
      <c r="G24" s="62"/>
      <c r="H24" s="62"/>
      <c r="I24" s="62"/>
      <c r="J24" s="62"/>
      <c r="K24" s="62"/>
    </row>
  </sheetData>
  <sheetProtection/>
  <mergeCells count="3">
    <mergeCell ref="B14:I14"/>
    <mergeCell ref="A12:B12"/>
    <mergeCell ref="A11:B11"/>
  </mergeCells>
  <printOptions gridLines="1"/>
  <pageMargins left="0.25" right="0.25" top="0.984251968503937" bottom="0.984251968503937" header="0.511811023622047" footer="0.511811023622047"/>
  <pageSetup fitToHeight="1" fitToWidth="1" horizontalDpi="300" verticalDpi="300" orientation="landscape" scale="65"/>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O15"/>
  <sheetViews>
    <sheetView zoomScale="50" zoomScaleNormal="50" zoomScalePageLayoutView="0" workbookViewId="0" topLeftCell="A1">
      <selection activeCell="A1" sqref="A1"/>
    </sheetView>
  </sheetViews>
  <sheetFormatPr defaultColWidth="8.8515625" defaultRowHeight="12.75"/>
  <cols>
    <col min="1" max="1" width="27.421875" style="1" customWidth="1"/>
    <col min="2" max="2" width="19.28125" style="1" customWidth="1"/>
    <col min="3" max="3" width="19.421875" style="0" customWidth="1"/>
    <col min="4" max="4" width="19.8515625" style="0" customWidth="1"/>
    <col min="5" max="5" width="17.7109375" style="0" customWidth="1"/>
    <col min="6" max="7" width="19.7109375" style="0" customWidth="1"/>
    <col min="8" max="8" width="20.8515625" style="0" customWidth="1"/>
    <col min="9" max="9" width="17.7109375" style="0" customWidth="1"/>
    <col min="10" max="10" width="12.28125" style="0" customWidth="1"/>
    <col min="11" max="11" width="11.421875" style="0" customWidth="1"/>
    <col min="12" max="12" width="23.28125" style="0" customWidth="1"/>
    <col min="13" max="15" width="12.7109375" style="0" customWidth="1"/>
  </cols>
  <sheetData>
    <row r="1" spans="1:12" s="18" customFormat="1" ht="135.75" customHeight="1">
      <c r="A1" s="141" t="s">
        <v>139</v>
      </c>
      <c r="B1" s="141" t="s">
        <v>140</v>
      </c>
      <c r="C1" s="142" t="s">
        <v>25</v>
      </c>
      <c r="D1" s="142" t="s">
        <v>38</v>
      </c>
      <c r="E1" s="142" t="s">
        <v>39</v>
      </c>
      <c r="F1" s="142" t="s">
        <v>24</v>
      </c>
      <c r="G1" s="142" t="s">
        <v>23</v>
      </c>
      <c r="H1" s="142" t="s">
        <v>26</v>
      </c>
      <c r="I1" s="162" t="s">
        <v>22</v>
      </c>
      <c r="J1" s="142" t="s">
        <v>79</v>
      </c>
      <c r="K1" s="164" t="s">
        <v>80</v>
      </c>
      <c r="L1" s="142" t="s">
        <v>81</v>
      </c>
    </row>
    <row r="2" spans="1:12" ht="45" customHeight="1">
      <c r="A2" s="47" t="s">
        <v>118</v>
      </c>
      <c r="B2" s="48" t="s">
        <v>110</v>
      </c>
      <c r="C2" s="88">
        <v>0</v>
      </c>
      <c r="D2" s="88">
        <v>0</v>
      </c>
      <c r="E2" s="88">
        <v>0</v>
      </c>
      <c r="F2" s="95"/>
      <c r="G2" s="88">
        <v>0</v>
      </c>
      <c r="H2" s="88">
        <v>0</v>
      </c>
      <c r="I2" s="88">
        <v>0</v>
      </c>
      <c r="J2" s="153">
        <f>SUM(C2:I2)</f>
        <v>0</v>
      </c>
      <c r="K2" s="128">
        <v>1</v>
      </c>
      <c r="L2" s="220">
        <f>J2*K2</f>
        <v>0</v>
      </c>
    </row>
    <row r="3" spans="1:12" ht="45" customHeight="1">
      <c r="A3" s="46" t="s">
        <v>119</v>
      </c>
      <c r="B3" s="49" t="s">
        <v>110</v>
      </c>
      <c r="C3" s="88">
        <v>0</v>
      </c>
      <c r="D3" s="88">
        <v>0</v>
      </c>
      <c r="E3" s="88">
        <v>0</v>
      </c>
      <c r="F3" s="100"/>
      <c r="G3" s="88">
        <v>0</v>
      </c>
      <c r="H3" s="88">
        <v>0</v>
      </c>
      <c r="I3" s="92"/>
      <c r="J3" s="153">
        <f aca="true" t="shared" si="0" ref="J3:J9">SUM(C3:I3)</f>
        <v>0</v>
      </c>
      <c r="K3" s="128">
        <v>0.005</v>
      </c>
      <c r="L3" s="235">
        <f aca="true" t="shared" si="1" ref="L3:L9">J3*K3</f>
        <v>0</v>
      </c>
    </row>
    <row r="4" spans="1:12" ht="45" customHeight="1">
      <c r="A4" s="46" t="s">
        <v>120</v>
      </c>
      <c r="B4" s="49" t="s">
        <v>110</v>
      </c>
      <c r="C4" s="88">
        <v>0</v>
      </c>
      <c r="D4" s="88">
        <v>0</v>
      </c>
      <c r="E4" s="88">
        <v>0</v>
      </c>
      <c r="F4" s="95"/>
      <c r="G4" s="101"/>
      <c r="H4" s="88">
        <v>0</v>
      </c>
      <c r="I4" s="92"/>
      <c r="J4" s="153">
        <f t="shared" si="0"/>
        <v>0</v>
      </c>
      <c r="K4" s="128">
        <v>0.005</v>
      </c>
      <c r="L4" s="220">
        <f t="shared" si="1"/>
        <v>0</v>
      </c>
    </row>
    <row r="5" spans="1:12" ht="45" customHeight="1">
      <c r="A5" s="46" t="s">
        <v>115</v>
      </c>
      <c r="B5" s="50" t="s">
        <v>111</v>
      </c>
      <c r="C5" s="94"/>
      <c r="D5" s="101"/>
      <c r="E5" s="88">
        <v>0</v>
      </c>
      <c r="F5" s="95"/>
      <c r="G5" s="88">
        <v>0</v>
      </c>
      <c r="H5" s="88">
        <v>0</v>
      </c>
      <c r="I5" s="92"/>
      <c r="J5" s="153">
        <f t="shared" si="0"/>
        <v>0</v>
      </c>
      <c r="K5" s="128">
        <v>0.005</v>
      </c>
      <c r="L5" s="220">
        <f t="shared" si="1"/>
        <v>0</v>
      </c>
    </row>
    <row r="6" spans="1:12" ht="49.5" customHeight="1">
      <c r="A6" s="46" t="s">
        <v>116</v>
      </c>
      <c r="B6" s="51" t="s">
        <v>112</v>
      </c>
      <c r="C6" s="94"/>
      <c r="D6" s="101"/>
      <c r="E6" s="88">
        <v>0</v>
      </c>
      <c r="F6" s="95"/>
      <c r="G6" s="88">
        <v>0</v>
      </c>
      <c r="H6" s="100"/>
      <c r="I6" s="92"/>
      <c r="J6" s="153">
        <f t="shared" si="0"/>
        <v>0</v>
      </c>
      <c r="K6" s="128">
        <v>0.009</v>
      </c>
      <c r="L6" s="220">
        <f t="shared" si="1"/>
        <v>0</v>
      </c>
    </row>
    <row r="7" spans="1:12" ht="45" customHeight="1">
      <c r="A7" s="53" t="s">
        <v>117</v>
      </c>
      <c r="B7" s="51" t="s">
        <v>112</v>
      </c>
      <c r="C7" s="96" t="s">
        <v>144</v>
      </c>
      <c r="D7" s="93" t="s">
        <v>144</v>
      </c>
      <c r="E7" s="88">
        <v>0</v>
      </c>
      <c r="F7" s="88">
        <v>0</v>
      </c>
      <c r="G7" s="88">
        <v>0</v>
      </c>
      <c r="H7" s="88">
        <v>0</v>
      </c>
      <c r="I7" s="89" t="s">
        <v>144</v>
      </c>
      <c r="J7" s="153">
        <f t="shared" si="0"/>
        <v>0</v>
      </c>
      <c r="K7" s="128">
        <v>1</v>
      </c>
      <c r="L7" s="235">
        <f t="shared" si="1"/>
        <v>0</v>
      </c>
    </row>
    <row r="8" spans="1:12" ht="45" customHeight="1">
      <c r="A8" s="46" t="s">
        <v>116</v>
      </c>
      <c r="B8" s="50" t="s">
        <v>111</v>
      </c>
      <c r="C8" s="210">
        <v>30</v>
      </c>
      <c r="D8" s="101"/>
      <c r="E8" s="88">
        <v>0</v>
      </c>
      <c r="F8" s="92"/>
      <c r="G8" s="88">
        <v>0</v>
      </c>
      <c r="H8" s="100"/>
      <c r="I8" s="92"/>
      <c r="J8" s="153">
        <f t="shared" si="0"/>
        <v>30</v>
      </c>
      <c r="K8" s="128">
        <v>0.282</v>
      </c>
      <c r="L8" s="194">
        <f t="shared" si="1"/>
        <v>8.459999999999999</v>
      </c>
    </row>
    <row r="9" spans="1:12" ht="45" customHeight="1">
      <c r="A9" s="46" t="s">
        <v>117</v>
      </c>
      <c r="B9" s="50" t="s">
        <v>111</v>
      </c>
      <c r="C9" s="211">
        <v>3</v>
      </c>
      <c r="D9" s="101"/>
      <c r="E9" s="88">
        <v>0</v>
      </c>
      <c r="F9" s="92"/>
      <c r="G9" s="88">
        <v>0</v>
      </c>
      <c r="H9" s="100"/>
      <c r="I9" s="92"/>
      <c r="J9" s="153">
        <f t="shared" si="0"/>
        <v>3</v>
      </c>
      <c r="K9" s="128">
        <v>1</v>
      </c>
      <c r="L9" s="196">
        <f t="shared" si="1"/>
        <v>3</v>
      </c>
    </row>
    <row r="10" spans="1:15" s="2" customFormat="1" ht="36.75" customHeight="1">
      <c r="A10" s="54"/>
      <c r="B10" s="54"/>
      <c r="C10" s="99"/>
      <c r="D10" s="99"/>
      <c r="E10" s="99"/>
      <c r="F10" s="99"/>
      <c r="G10" s="99"/>
      <c r="H10" s="99"/>
      <c r="I10" s="99"/>
      <c r="J10" s="99"/>
      <c r="K10" s="8"/>
      <c r="L10" s="8"/>
      <c r="M10" s="8"/>
      <c r="N10" s="9"/>
      <c r="O10" s="7"/>
    </row>
    <row r="11" spans="1:15" s="2" customFormat="1" ht="51" customHeight="1">
      <c r="A11" s="302" t="s">
        <v>81</v>
      </c>
      <c r="B11" s="303"/>
      <c r="C11" s="256">
        <f>(C2*$K2)+(C3*$K3)+(C4*$K4)+(C5*$K5)+(C6*$K6)+(C7*$K7)+(C8*$K8)+(C9*$K9)</f>
        <v>11.459999999999999</v>
      </c>
      <c r="D11" s="257"/>
      <c r="E11" s="258">
        <f>(E2*$K2)+(E3*$K3)+(E4*$K4)+(E5*$K5)+(E6*$K6)+(E7*$K7)+(E8*$K8)+(E9*$K9)</f>
        <v>0</v>
      </c>
      <c r="F11" s="257"/>
      <c r="G11" s="257"/>
      <c r="H11" s="258">
        <f>(H2*$K2)+(H3*$K3)+(H4*$K4)+(H5*$K5)+(H6*$K6)+(H7*$K7)+(H8*$K8)+(H9*$K9)</f>
        <v>0</v>
      </c>
      <c r="I11" s="258">
        <f>(I2*$K2)+(I3*$K3)+(I4*$K4)+(I5*$K5)+(I6*$K6)+(I7*$K7)+(I8*$K8)+(I9*$K9)</f>
        <v>0</v>
      </c>
      <c r="J11" s="99"/>
      <c r="K11" s="8"/>
      <c r="L11" s="8"/>
      <c r="M11" s="8"/>
      <c r="N11" s="9"/>
      <c r="O11" s="7"/>
    </row>
    <row r="12" spans="1:15" ht="35.25" customHeight="1">
      <c r="A12" s="300" t="s">
        <v>35</v>
      </c>
      <c r="B12" s="300"/>
      <c r="C12" s="206">
        <v>0.75</v>
      </c>
      <c r="D12" s="206">
        <v>0.5</v>
      </c>
      <c r="E12" s="206">
        <v>1</v>
      </c>
      <c r="F12" s="206">
        <v>0.13</v>
      </c>
      <c r="G12" s="206">
        <v>0.88</v>
      </c>
      <c r="H12" s="206">
        <v>0.63</v>
      </c>
      <c r="I12" s="206">
        <v>0.25</v>
      </c>
      <c r="J12" s="61"/>
      <c r="K12" s="11"/>
      <c r="L12" s="11"/>
      <c r="M12" s="11"/>
      <c r="N12" s="11"/>
      <c r="O12" s="11"/>
    </row>
    <row r="13" spans="1:10" ht="12.75">
      <c r="A13" s="56"/>
      <c r="B13" s="56"/>
      <c r="C13" s="62"/>
      <c r="D13" s="62"/>
      <c r="E13" s="62"/>
      <c r="F13" s="62"/>
      <c r="G13" s="62"/>
      <c r="H13" s="62"/>
      <c r="I13" s="62"/>
      <c r="J13" s="62"/>
    </row>
    <row r="14" spans="1:10" ht="30.75" customHeight="1">
      <c r="A14" s="2" t="s">
        <v>96</v>
      </c>
      <c r="B14" s="306" t="s">
        <v>97</v>
      </c>
      <c r="C14" s="306"/>
      <c r="D14" s="306"/>
      <c r="E14" s="306"/>
      <c r="F14" s="306"/>
      <c r="G14" s="306"/>
      <c r="H14" s="306"/>
      <c r="I14" s="306"/>
      <c r="J14" s="62"/>
    </row>
    <row r="15" spans="1:10" ht="12.75">
      <c r="A15" s="56"/>
      <c r="B15" s="56"/>
      <c r="C15" s="62"/>
      <c r="D15" s="62"/>
      <c r="E15" s="62"/>
      <c r="F15" s="62"/>
      <c r="G15" s="62"/>
      <c r="H15" s="62"/>
      <c r="I15" s="62"/>
      <c r="J15" s="62"/>
    </row>
  </sheetData>
  <sheetProtection/>
  <mergeCells count="3">
    <mergeCell ref="A12:B12"/>
    <mergeCell ref="A11:B11"/>
    <mergeCell ref="B14:I14"/>
  </mergeCells>
  <printOptions gridLines="1"/>
  <pageMargins left="0.25" right="0.25" top="0.984251968503937" bottom="0.984251968503937" header="0.511811023622047" footer="0.511811023622047"/>
  <pageSetup fitToHeight="1" fitToWidth="1" horizontalDpi="300" verticalDpi="300" orientation="landscape" scale="48"/>
  <ignoredErrors>
    <ignoredError sqref="J8:J9 J2:J6" formulaRange="1"/>
  </ignoredError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O49"/>
  <sheetViews>
    <sheetView zoomScale="75" zoomScaleNormal="75" zoomScalePageLayoutView="0" workbookViewId="0" topLeftCell="C1">
      <selection activeCell="A1" sqref="A1"/>
    </sheetView>
  </sheetViews>
  <sheetFormatPr defaultColWidth="8.8515625" defaultRowHeight="12.75"/>
  <cols>
    <col min="1" max="1" width="27.421875" style="1" customWidth="1"/>
    <col min="2" max="2" width="19.28125" style="1" customWidth="1"/>
    <col min="3" max="10" width="17.7109375" style="0" customWidth="1"/>
    <col min="11" max="11" width="27.00390625" style="0" customWidth="1"/>
    <col min="12" max="13" width="11.00390625" style="0" customWidth="1"/>
    <col min="14" max="14" width="8.8515625" style="0" customWidth="1"/>
    <col min="15" max="15" width="11.8515625" style="0" customWidth="1"/>
  </cols>
  <sheetData>
    <row r="1" spans="1:11" s="176" customFormat="1" ht="93.75" customHeight="1">
      <c r="A1" s="141" t="s">
        <v>139</v>
      </c>
      <c r="B1" s="141" t="s">
        <v>140</v>
      </c>
      <c r="C1" s="175" t="s">
        <v>86</v>
      </c>
      <c r="D1" s="175" t="s">
        <v>87</v>
      </c>
      <c r="E1" s="175" t="s">
        <v>13</v>
      </c>
      <c r="F1" s="170" t="s">
        <v>14</v>
      </c>
      <c r="G1" s="170" t="s">
        <v>40</v>
      </c>
      <c r="H1" s="142" t="s">
        <v>15</v>
      </c>
      <c r="I1" s="142" t="s">
        <v>79</v>
      </c>
      <c r="J1" s="164" t="s">
        <v>80</v>
      </c>
      <c r="K1" s="142" t="s">
        <v>81</v>
      </c>
    </row>
    <row r="2" spans="1:11" ht="45" customHeight="1">
      <c r="A2" s="47" t="s">
        <v>118</v>
      </c>
      <c r="B2" s="48" t="s">
        <v>110</v>
      </c>
      <c r="C2" s="90">
        <v>0</v>
      </c>
      <c r="D2" s="90">
        <v>0</v>
      </c>
      <c r="E2" s="215" t="s">
        <v>144</v>
      </c>
      <c r="F2" s="90">
        <v>0</v>
      </c>
      <c r="G2" s="216"/>
      <c r="H2" s="90">
        <v>0</v>
      </c>
      <c r="I2" s="174">
        <f aca="true" t="shared" si="0" ref="I2:I9">SUM(C2:H2)</f>
        <v>0</v>
      </c>
      <c r="J2" s="128">
        <v>1</v>
      </c>
      <c r="K2" s="235">
        <f>I2*J2</f>
        <v>0</v>
      </c>
    </row>
    <row r="3" spans="1:11" ht="45" customHeight="1">
      <c r="A3" s="46" t="s">
        <v>119</v>
      </c>
      <c r="B3" s="49" t="s">
        <v>110</v>
      </c>
      <c r="C3" s="218">
        <v>300000</v>
      </c>
      <c r="D3" s="217"/>
      <c r="E3" s="212">
        <v>300</v>
      </c>
      <c r="F3" s="213">
        <v>300</v>
      </c>
      <c r="G3" s="216"/>
      <c r="H3" s="90">
        <v>0</v>
      </c>
      <c r="I3" s="219">
        <f t="shared" si="0"/>
        <v>300600</v>
      </c>
      <c r="J3" s="128">
        <v>0.005</v>
      </c>
      <c r="K3" s="195">
        <f aca="true" t="shared" si="1" ref="K3:K9">I3*J3</f>
        <v>1503</v>
      </c>
    </row>
    <row r="4" spans="1:11" ht="45" customHeight="1">
      <c r="A4" s="46" t="s">
        <v>120</v>
      </c>
      <c r="B4" s="49" t="s">
        <v>110</v>
      </c>
      <c r="C4" s="218">
        <v>300000</v>
      </c>
      <c r="D4" s="90">
        <v>0</v>
      </c>
      <c r="E4" s="214"/>
      <c r="F4" s="212">
        <v>300</v>
      </c>
      <c r="G4" s="90">
        <v>0</v>
      </c>
      <c r="H4" s="90">
        <v>0</v>
      </c>
      <c r="I4" s="219">
        <f t="shared" si="0"/>
        <v>300300</v>
      </c>
      <c r="J4" s="128">
        <v>0.005</v>
      </c>
      <c r="K4" s="199">
        <f t="shared" si="1"/>
        <v>1501.5</v>
      </c>
    </row>
    <row r="5" spans="1:11" ht="45" customHeight="1">
      <c r="A5" s="46" t="s">
        <v>115</v>
      </c>
      <c r="B5" s="50" t="s">
        <v>111</v>
      </c>
      <c r="C5" s="217"/>
      <c r="D5" s="90">
        <v>0</v>
      </c>
      <c r="E5" s="90">
        <v>0</v>
      </c>
      <c r="F5" s="90">
        <v>0</v>
      </c>
      <c r="G5" s="90">
        <v>0</v>
      </c>
      <c r="H5" s="90">
        <v>0</v>
      </c>
      <c r="I5" s="174">
        <f t="shared" si="0"/>
        <v>0</v>
      </c>
      <c r="J5" s="128">
        <v>0.005</v>
      </c>
      <c r="K5" s="220">
        <f t="shared" si="1"/>
        <v>0</v>
      </c>
    </row>
    <row r="6" spans="1:11" ht="45" customHeight="1">
      <c r="A6" s="46" t="s">
        <v>116</v>
      </c>
      <c r="B6" s="51" t="s">
        <v>112</v>
      </c>
      <c r="C6" s="217"/>
      <c r="D6" s="90">
        <v>0</v>
      </c>
      <c r="E6" s="90">
        <v>0</v>
      </c>
      <c r="F6" s="90">
        <v>0</v>
      </c>
      <c r="G6" s="90">
        <v>0</v>
      </c>
      <c r="H6" s="90">
        <v>0</v>
      </c>
      <c r="I6" s="174">
        <f t="shared" si="0"/>
        <v>0</v>
      </c>
      <c r="J6" s="128">
        <v>0.009</v>
      </c>
      <c r="K6" s="220">
        <f t="shared" si="1"/>
        <v>0</v>
      </c>
    </row>
    <row r="7" spans="1:11" ht="45" customHeight="1">
      <c r="A7" s="53" t="s">
        <v>117</v>
      </c>
      <c r="B7" s="51" t="s">
        <v>112</v>
      </c>
      <c r="C7" s="90">
        <v>0</v>
      </c>
      <c r="D7" s="90">
        <v>0</v>
      </c>
      <c r="E7" s="90">
        <v>0</v>
      </c>
      <c r="F7" s="90">
        <v>0</v>
      </c>
      <c r="G7" s="90">
        <v>0</v>
      </c>
      <c r="H7" s="90">
        <v>0</v>
      </c>
      <c r="I7" s="174">
        <f t="shared" si="0"/>
        <v>0</v>
      </c>
      <c r="J7" s="128">
        <v>1</v>
      </c>
      <c r="K7" s="235">
        <f t="shared" si="1"/>
        <v>0</v>
      </c>
    </row>
    <row r="8" spans="1:11" ht="45" customHeight="1">
      <c r="A8" s="46" t="s">
        <v>116</v>
      </c>
      <c r="B8" s="50" t="s">
        <v>111</v>
      </c>
      <c r="C8" s="217"/>
      <c r="D8" s="216"/>
      <c r="E8" s="90">
        <v>0</v>
      </c>
      <c r="F8" s="90">
        <v>0</v>
      </c>
      <c r="G8" s="90">
        <v>0</v>
      </c>
      <c r="H8" s="217"/>
      <c r="I8" s="174">
        <f t="shared" si="0"/>
        <v>0</v>
      </c>
      <c r="J8" s="128">
        <v>0.282</v>
      </c>
      <c r="K8" s="220">
        <f t="shared" si="1"/>
        <v>0</v>
      </c>
    </row>
    <row r="9" spans="1:11" ht="45" customHeight="1">
      <c r="A9" s="46" t="s">
        <v>117</v>
      </c>
      <c r="B9" s="50" t="s">
        <v>111</v>
      </c>
      <c r="C9" s="217"/>
      <c r="D9" s="216"/>
      <c r="E9" s="90">
        <v>0</v>
      </c>
      <c r="F9" s="90">
        <v>0</v>
      </c>
      <c r="G9" s="90">
        <v>0</v>
      </c>
      <c r="H9" s="217"/>
      <c r="I9" s="174">
        <f t="shared" si="0"/>
        <v>0</v>
      </c>
      <c r="J9" s="128">
        <v>1</v>
      </c>
      <c r="K9" s="220">
        <f t="shared" si="1"/>
        <v>0</v>
      </c>
    </row>
    <row r="10" spans="1:10" s="2" customFormat="1" ht="24.75" customHeight="1">
      <c r="A10" s="54"/>
      <c r="B10" s="54"/>
      <c r="I10" s="177"/>
      <c r="J10" s="10"/>
    </row>
    <row r="11" spans="1:14" s="2" customFormat="1" ht="52.5" customHeight="1">
      <c r="A11" s="302" t="s">
        <v>81</v>
      </c>
      <c r="B11" s="303"/>
      <c r="C11" s="195">
        <f>(C2*$J2)+(C3*$J3)+(C4*$J4)+(C5*$J5)+(C6*$J6)+(C7*$J7)+(C8*$J8)+(C9*$J9)</f>
        <v>3000</v>
      </c>
      <c r="D11" s="220"/>
      <c r="E11" s="194">
        <f>(E2*$J2)+(E3*$J3)+(E4*$J4)+(E5*$J5)+(E6*$J6)+(E7*$J7)+(E8*$J8)+(E9*$J9)</f>
        <v>1.5</v>
      </c>
      <c r="F11" s="196">
        <f>(F2*$J2)+(F3*$J3)+(F4*$J4)+(F5*$J5)+(F6*$J6)+(F7*$J7)+(F8*$J8)+(F9*$J9)</f>
        <v>3</v>
      </c>
      <c r="G11" s="235">
        <f>(G2*$J2)+(G3*$J3)+(G4*$J4)+(G5*$J5)+(G6*$J6)+(G7*$J7)+(G8*$J8)+(G9*$J9)</f>
        <v>0</v>
      </c>
      <c r="H11" s="220"/>
      <c r="I11" s="52"/>
      <c r="N11" s="7"/>
    </row>
    <row r="12" spans="1:15" ht="36.75" customHeight="1">
      <c r="A12" s="300" t="s">
        <v>35</v>
      </c>
      <c r="B12" s="300"/>
      <c r="C12" s="204">
        <v>0.38</v>
      </c>
      <c r="D12" s="204">
        <v>0.63</v>
      </c>
      <c r="E12" s="204">
        <v>0.88</v>
      </c>
      <c r="F12" s="204">
        <v>1</v>
      </c>
      <c r="G12" s="204">
        <v>0.75</v>
      </c>
      <c r="H12" s="204">
        <v>0.75</v>
      </c>
      <c r="I12" s="65"/>
      <c r="J12" s="4"/>
      <c r="K12" s="4"/>
      <c r="L12" s="4"/>
      <c r="M12" s="4"/>
      <c r="N12" s="4"/>
      <c r="O12" s="4"/>
    </row>
    <row r="13" spans="1:15" ht="13.5" customHeight="1">
      <c r="A13" s="59"/>
      <c r="B13" s="60"/>
      <c r="C13" s="11"/>
      <c r="D13" s="11"/>
      <c r="E13" s="11"/>
      <c r="F13" s="11"/>
      <c r="G13" s="11"/>
      <c r="H13" s="11"/>
      <c r="I13" s="11"/>
      <c r="J13" s="11"/>
      <c r="K13" s="4"/>
      <c r="L13" s="4"/>
      <c r="M13" s="4"/>
      <c r="N13" s="4"/>
      <c r="O13" s="4"/>
    </row>
    <row r="14" spans="1:15" ht="30.75" customHeight="1">
      <c r="A14" s="2" t="s">
        <v>96</v>
      </c>
      <c r="B14" s="306" t="s">
        <v>97</v>
      </c>
      <c r="C14" s="306"/>
      <c r="D14" s="306"/>
      <c r="E14" s="306"/>
      <c r="F14" s="306"/>
      <c r="G14" s="306"/>
      <c r="H14" s="306"/>
      <c r="I14" s="208"/>
      <c r="J14" s="11"/>
      <c r="K14" s="4"/>
      <c r="L14" s="4"/>
      <c r="M14" s="4"/>
      <c r="N14" s="4"/>
      <c r="O14" s="4"/>
    </row>
    <row r="15" spans="1:15" ht="13.5" customHeight="1">
      <c r="A15" s="59"/>
      <c r="B15" s="60"/>
      <c r="C15" s="11"/>
      <c r="D15" s="11"/>
      <c r="E15" s="11"/>
      <c r="F15" s="11"/>
      <c r="G15" s="11"/>
      <c r="H15" s="11"/>
      <c r="I15" s="11"/>
      <c r="J15" s="11"/>
      <c r="K15" s="4"/>
      <c r="L15" s="4"/>
      <c r="M15" s="4"/>
      <c r="N15" s="4"/>
      <c r="O15" s="4"/>
    </row>
    <row r="16" spans="1:15" ht="13.5" customHeight="1">
      <c r="A16" s="56"/>
      <c r="B16" s="60"/>
      <c r="C16" s="11"/>
      <c r="D16" s="11"/>
      <c r="E16" s="11"/>
      <c r="F16" s="11"/>
      <c r="G16" s="11"/>
      <c r="H16" s="11"/>
      <c r="I16" s="11"/>
      <c r="J16" s="11"/>
      <c r="K16" s="18"/>
      <c r="L16" s="18"/>
      <c r="M16" s="4"/>
      <c r="N16" s="4"/>
      <c r="O16" s="4"/>
    </row>
    <row r="17" spans="1:12" ht="13.5" customHeight="1">
      <c r="A17" s="59"/>
      <c r="B17" s="60"/>
      <c r="C17" s="61"/>
      <c r="D17" s="61"/>
      <c r="E17" s="61"/>
      <c r="F17" s="61"/>
      <c r="G17" s="61"/>
      <c r="H17" s="61"/>
      <c r="I17" s="61"/>
      <c r="J17" s="18"/>
      <c r="K17" s="18"/>
      <c r="L17" s="18"/>
    </row>
    <row r="18" spans="1:9" ht="12.75">
      <c r="A18" s="56"/>
      <c r="B18" s="56"/>
      <c r="C18" s="62"/>
      <c r="D18" s="62"/>
      <c r="E18" s="62"/>
      <c r="F18" s="62"/>
      <c r="G18" s="62"/>
      <c r="H18" s="62"/>
      <c r="I18" s="62"/>
    </row>
    <row r="19" spans="1:9" ht="12.75">
      <c r="A19" s="56"/>
      <c r="B19" s="56"/>
      <c r="C19" s="62"/>
      <c r="D19" s="62"/>
      <c r="E19" s="62"/>
      <c r="F19" s="62"/>
      <c r="G19" s="62"/>
      <c r="H19" s="62"/>
      <c r="I19" s="62"/>
    </row>
    <row r="20" spans="1:9" ht="12.75">
      <c r="A20" s="56"/>
      <c r="B20" s="56"/>
      <c r="C20" s="62"/>
      <c r="D20" s="62"/>
      <c r="E20" s="62"/>
      <c r="F20" s="62"/>
      <c r="G20" s="62"/>
      <c r="H20" s="62"/>
      <c r="I20" s="62"/>
    </row>
    <row r="21" spans="1:9" ht="12.75">
      <c r="A21" s="56"/>
      <c r="B21" s="56"/>
      <c r="C21" s="62"/>
      <c r="D21" s="62"/>
      <c r="E21" s="62"/>
      <c r="F21" s="62"/>
      <c r="G21" s="62"/>
      <c r="H21" s="62"/>
      <c r="I21" s="62"/>
    </row>
    <row r="22" spans="1:9" ht="12.75">
      <c r="A22" s="56"/>
      <c r="B22" s="56"/>
      <c r="C22" s="62"/>
      <c r="D22" s="62"/>
      <c r="E22" s="62"/>
      <c r="F22" s="62"/>
      <c r="G22" s="62"/>
      <c r="H22" s="62"/>
      <c r="I22" s="62"/>
    </row>
    <row r="23" spans="1:9" ht="12.75">
      <c r="A23" s="56"/>
      <c r="B23" s="56"/>
      <c r="C23" s="62"/>
      <c r="D23" s="62"/>
      <c r="E23" s="62"/>
      <c r="F23" s="62"/>
      <c r="G23" s="62"/>
      <c r="H23" s="62"/>
      <c r="I23" s="62"/>
    </row>
    <row r="24" spans="1:9" ht="12.75">
      <c r="A24" s="56"/>
      <c r="B24" s="56"/>
      <c r="C24" s="62"/>
      <c r="D24" s="62"/>
      <c r="E24" s="62"/>
      <c r="F24" s="62"/>
      <c r="G24" s="62"/>
      <c r="H24" s="62"/>
      <c r="I24" s="62"/>
    </row>
    <row r="25" spans="1:9" ht="12.75">
      <c r="A25" s="56"/>
      <c r="B25" s="56"/>
      <c r="C25" s="62"/>
      <c r="D25" s="62"/>
      <c r="E25" s="62"/>
      <c r="F25" s="62"/>
      <c r="G25" s="62"/>
      <c r="H25" s="62"/>
      <c r="I25" s="62"/>
    </row>
    <row r="26" spans="1:9" ht="12.75">
      <c r="A26" s="56"/>
      <c r="B26" s="56"/>
      <c r="C26" s="62"/>
      <c r="D26" s="62"/>
      <c r="E26" s="62"/>
      <c r="F26" s="62"/>
      <c r="G26" s="62"/>
      <c r="H26" s="62"/>
      <c r="I26" s="62"/>
    </row>
    <row r="27" spans="1:9" ht="12.75">
      <c r="A27" s="56"/>
      <c r="B27" s="56"/>
      <c r="C27" s="62"/>
      <c r="D27" s="62"/>
      <c r="E27" s="62"/>
      <c r="F27" s="62"/>
      <c r="G27" s="62"/>
      <c r="H27" s="62"/>
      <c r="I27" s="62"/>
    </row>
    <row r="28" spans="1:9" ht="12.75">
      <c r="A28" s="56"/>
      <c r="B28" s="56"/>
      <c r="C28" s="62"/>
      <c r="D28" s="62"/>
      <c r="E28" s="62"/>
      <c r="F28" s="62"/>
      <c r="G28" s="62"/>
      <c r="H28" s="62"/>
      <c r="I28" s="62"/>
    </row>
    <row r="29" spans="1:9" ht="12.75">
      <c r="A29" s="56"/>
      <c r="B29" s="56"/>
      <c r="C29" s="62"/>
      <c r="D29" s="62"/>
      <c r="E29" s="62"/>
      <c r="F29" s="62"/>
      <c r="G29" s="62"/>
      <c r="H29" s="62"/>
      <c r="I29" s="62"/>
    </row>
    <row r="30" spans="1:9" ht="12.75">
      <c r="A30" s="56"/>
      <c r="B30" s="56"/>
      <c r="C30" s="62"/>
      <c r="D30" s="62"/>
      <c r="E30" s="62"/>
      <c r="F30" s="62"/>
      <c r="G30" s="62"/>
      <c r="H30" s="62"/>
      <c r="I30" s="62"/>
    </row>
    <row r="31" spans="1:9" ht="12.75">
      <c r="A31" s="56"/>
      <c r="B31" s="56"/>
      <c r="C31" s="62"/>
      <c r="D31" s="62"/>
      <c r="E31" s="62"/>
      <c r="F31" s="62"/>
      <c r="G31" s="62"/>
      <c r="H31" s="62"/>
      <c r="I31" s="62"/>
    </row>
    <row r="32" spans="1:9" ht="12.75">
      <c r="A32" s="56"/>
      <c r="B32" s="56"/>
      <c r="C32" s="62"/>
      <c r="D32" s="62"/>
      <c r="E32" s="62"/>
      <c r="F32" s="62"/>
      <c r="G32" s="62"/>
      <c r="H32" s="62"/>
      <c r="I32" s="62"/>
    </row>
    <row r="33" spans="1:9" ht="12.75">
      <c r="A33" s="56"/>
      <c r="B33" s="56"/>
      <c r="C33" s="62"/>
      <c r="D33" s="62"/>
      <c r="E33" s="62"/>
      <c r="F33" s="62"/>
      <c r="G33" s="62"/>
      <c r="H33" s="62"/>
      <c r="I33" s="62"/>
    </row>
    <row r="34" spans="1:9" ht="12.75">
      <c r="A34" s="56"/>
      <c r="B34" s="56"/>
      <c r="C34" s="62"/>
      <c r="D34" s="62"/>
      <c r="E34" s="62"/>
      <c r="F34" s="62"/>
      <c r="G34" s="62"/>
      <c r="H34" s="62"/>
      <c r="I34" s="62"/>
    </row>
    <row r="35" spans="1:9" ht="12.75">
      <c r="A35" s="56"/>
      <c r="B35" s="56"/>
      <c r="C35" s="62"/>
      <c r="D35" s="62"/>
      <c r="E35" s="62"/>
      <c r="F35" s="62"/>
      <c r="G35" s="62"/>
      <c r="H35" s="62"/>
      <c r="I35" s="62"/>
    </row>
    <row r="36" spans="1:9" ht="12.75">
      <c r="A36" s="56"/>
      <c r="B36" s="56"/>
      <c r="C36" s="62"/>
      <c r="D36" s="62"/>
      <c r="E36" s="62"/>
      <c r="F36" s="62"/>
      <c r="G36" s="62"/>
      <c r="H36" s="62"/>
      <c r="I36" s="62"/>
    </row>
    <row r="37" spans="1:9" ht="12.75">
      <c r="A37" s="56"/>
      <c r="B37" s="56"/>
      <c r="C37" s="62"/>
      <c r="D37" s="62"/>
      <c r="E37" s="62"/>
      <c r="F37" s="62"/>
      <c r="G37" s="62"/>
      <c r="H37" s="62"/>
      <c r="I37" s="62"/>
    </row>
    <row r="38" spans="1:9" ht="12.75">
      <c r="A38" s="56"/>
      <c r="B38" s="56"/>
      <c r="C38" s="62"/>
      <c r="D38" s="62"/>
      <c r="E38" s="62"/>
      <c r="F38" s="62"/>
      <c r="G38" s="62"/>
      <c r="H38" s="62"/>
      <c r="I38" s="62"/>
    </row>
    <row r="39" spans="1:9" ht="12.75">
      <c r="A39" s="56"/>
      <c r="B39" s="56"/>
      <c r="C39" s="62"/>
      <c r="D39" s="62"/>
      <c r="E39" s="62"/>
      <c r="F39" s="62"/>
      <c r="G39" s="62"/>
      <c r="H39" s="62"/>
      <c r="I39" s="62"/>
    </row>
    <row r="40" spans="1:9" ht="12.75">
      <c r="A40" s="56"/>
      <c r="B40" s="56"/>
      <c r="C40" s="62"/>
      <c r="D40" s="62"/>
      <c r="E40" s="62"/>
      <c r="F40" s="62"/>
      <c r="G40" s="62"/>
      <c r="H40" s="62"/>
      <c r="I40" s="62"/>
    </row>
    <row r="41" spans="1:9" ht="12.75">
      <c r="A41" s="56"/>
      <c r="B41" s="56"/>
      <c r="C41" s="62"/>
      <c r="D41" s="62"/>
      <c r="E41" s="62"/>
      <c r="F41" s="62"/>
      <c r="G41" s="62"/>
      <c r="H41" s="62"/>
      <c r="I41" s="62"/>
    </row>
    <row r="42" spans="1:9" ht="12.75">
      <c r="A42" s="56"/>
      <c r="B42" s="56"/>
      <c r="C42" s="62"/>
      <c r="D42" s="62"/>
      <c r="E42" s="62"/>
      <c r="F42" s="62"/>
      <c r="G42" s="62"/>
      <c r="H42" s="62"/>
      <c r="I42" s="62"/>
    </row>
    <row r="43" spans="1:9" ht="12.75">
      <c r="A43" s="56"/>
      <c r="B43" s="56"/>
      <c r="C43" s="62"/>
      <c r="D43" s="62"/>
      <c r="E43" s="62"/>
      <c r="F43" s="62"/>
      <c r="G43" s="62"/>
      <c r="H43" s="62"/>
      <c r="I43" s="62"/>
    </row>
    <row r="44" spans="1:9" ht="12.75">
      <c r="A44" s="56"/>
      <c r="B44" s="56"/>
      <c r="C44" s="62"/>
      <c r="D44" s="62"/>
      <c r="E44" s="62"/>
      <c r="F44" s="62"/>
      <c r="G44" s="62"/>
      <c r="H44" s="62"/>
      <c r="I44" s="62"/>
    </row>
    <row r="45" spans="1:9" ht="12.75">
      <c r="A45" s="56"/>
      <c r="B45" s="56"/>
      <c r="C45" s="62"/>
      <c r="D45" s="62"/>
      <c r="E45" s="62"/>
      <c r="F45" s="62"/>
      <c r="G45" s="62"/>
      <c r="H45" s="62"/>
      <c r="I45" s="62"/>
    </row>
    <row r="46" spans="1:9" ht="12.75">
      <c r="A46" s="56"/>
      <c r="B46" s="56"/>
      <c r="C46" s="62"/>
      <c r="D46" s="62"/>
      <c r="E46" s="62"/>
      <c r="F46" s="62"/>
      <c r="G46" s="62"/>
      <c r="H46" s="62"/>
      <c r="I46" s="62"/>
    </row>
    <row r="47" spans="1:9" ht="12.75">
      <c r="A47" s="56"/>
      <c r="B47" s="56"/>
      <c r="C47" s="62"/>
      <c r="D47" s="62"/>
      <c r="E47" s="62"/>
      <c r="F47" s="62"/>
      <c r="G47" s="62"/>
      <c r="H47" s="62"/>
      <c r="I47" s="62"/>
    </row>
    <row r="48" spans="1:9" ht="12.75">
      <c r="A48" s="56"/>
      <c r="B48" s="56"/>
      <c r="C48" s="62"/>
      <c r="D48" s="62"/>
      <c r="E48" s="62"/>
      <c r="F48" s="62"/>
      <c r="G48" s="62"/>
      <c r="H48" s="62"/>
      <c r="I48" s="62"/>
    </row>
    <row r="49" spans="1:9" ht="12.75">
      <c r="A49" s="56"/>
      <c r="B49" s="56"/>
      <c r="C49" s="62"/>
      <c r="D49" s="62"/>
      <c r="E49" s="62"/>
      <c r="F49" s="62"/>
      <c r="G49" s="62"/>
      <c r="H49" s="62"/>
      <c r="I49" s="62"/>
    </row>
  </sheetData>
  <sheetProtection/>
  <mergeCells count="3">
    <mergeCell ref="A12:B12"/>
    <mergeCell ref="A11:B11"/>
    <mergeCell ref="B14:H14"/>
  </mergeCells>
  <printOptions gridLines="1"/>
  <pageMargins left="0.25" right="0.25" top="0.984251968503937" bottom="0.984251968503937" header="0.511811023622047" footer="0.511811023622047"/>
  <pageSetup fitToHeight="1" fitToWidth="1" horizontalDpi="300" verticalDpi="300" orientation="landscape" scale="6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 Oceanografia e Pescas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Kemp's Ridley Threats Analysis</dc:title>
  <dc:subject/>
  <dc:creator>Jennifer Fagan-Fry</dc:creator>
  <cp:keywords/>
  <dc:description/>
  <cp:lastModifiedBy>Jennifer Devine</cp:lastModifiedBy>
  <cp:lastPrinted>2009-07-31T17:35:02Z</cp:lastPrinted>
  <dcterms:created xsi:type="dcterms:W3CDTF">2002-08-25T16:32:10Z</dcterms:created>
  <dcterms:modified xsi:type="dcterms:W3CDTF">2018-12-10T15:48:00Z</dcterms:modified>
  <cp:category/>
  <cp:version/>
  <cp:contentType/>
  <cp:contentStatus/>
</cp:coreProperties>
</file>