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RWB\cobia  sea bass effects of diet vision\manuscript\PlosOne manuscript\Excell files for submssion to PlosOne data repository\"/>
    </mc:Choice>
  </mc:AlternateContent>
  <xr:revisionPtr revIDLastSave="0" documentId="13_ncr:1_{1E98A0C1-BBE6-41F6-894C-F0F43A19F0B6}" xr6:coauthVersionLast="36" xr6:coauthVersionMax="36" xr10:uidLastSave="{00000000-0000-0000-0000-000000000000}"/>
  <bookViews>
    <workbookView xWindow="0" yWindow="0" windowWidth="16590" windowHeight="7185" firstSheet="7" activeTab="7" xr2:uid="{00000000-000D-0000-FFFF-FFFF00000000}"/>
  </bookViews>
  <sheets>
    <sheet name="body mass" sheetId="1" r:id="rId1"/>
    <sheet name="retinal layer thickness" sheetId="2" r:id="rId2"/>
    <sheet name="V log I 0% taurine" sheetId="3" r:id="rId3"/>
    <sheet name="V log I 1.4% taurine" sheetId="4" r:id="rId4"/>
    <sheet name="V log I 5% taurine" sheetId="5" r:id="rId5"/>
    <sheet name="log I specific % response " sheetId="7" r:id="rId6"/>
    <sheet name="flicker fusion frequency" sheetId="8" r:id="rId7"/>
    <sheet name="0% taurine spect. sensitivity" sheetId="10" r:id="rId8"/>
    <sheet name="1.4% taurine spect. sensitivity" sheetId="12" r:id="rId9"/>
    <sheet name="5% taurine spect. sensitivity" sheetId="13" r:id="rId10"/>
  </sheets>
  <externalReferences>
    <externalReference r:id="rId11"/>
    <externalReference r:id="rId12"/>
    <externalReference r:id="rId13"/>
  </externalReferences>
  <definedNames>
    <definedName name="_Hlk2001302" localSheetId="1">'retinal layer thickness'!$A$22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0" l="1"/>
  <c r="L3" i="3"/>
  <c r="Q23" i="4"/>
  <c r="R3" i="4"/>
  <c r="Q3" i="4"/>
  <c r="Q4" i="4"/>
  <c r="R4" i="12"/>
  <c r="S4" i="12"/>
  <c r="T4" i="12"/>
  <c r="U4" i="12"/>
  <c r="R5" i="12"/>
  <c r="S5" i="12"/>
  <c r="T5" i="12"/>
  <c r="U5" i="12"/>
  <c r="R6" i="12"/>
  <c r="S6" i="12"/>
  <c r="T6" i="12"/>
  <c r="U6" i="12"/>
  <c r="V6" i="12" s="1"/>
  <c r="R7" i="12"/>
  <c r="S7" i="12"/>
  <c r="T7" i="12"/>
  <c r="U7" i="12"/>
  <c r="R8" i="12"/>
  <c r="S8" i="12"/>
  <c r="T8" i="12"/>
  <c r="U8" i="12"/>
  <c r="R9" i="12"/>
  <c r="S9" i="12"/>
  <c r="T9" i="12"/>
  <c r="U9" i="12"/>
  <c r="R10" i="12"/>
  <c r="S10" i="12"/>
  <c r="T10" i="12"/>
  <c r="V10" i="12" s="1"/>
  <c r="U10" i="12"/>
  <c r="R11" i="12"/>
  <c r="S11" i="12"/>
  <c r="T11" i="12"/>
  <c r="U11" i="12"/>
  <c r="R12" i="12"/>
  <c r="S12" i="12"/>
  <c r="T12" i="12"/>
  <c r="U12" i="12"/>
  <c r="R13" i="12"/>
  <c r="S13" i="12"/>
  <c r="T13" i="12"/>
  <c r="U13" i="12"/>
  <c r="R14" i="12"/>
  <c r="S14" i="12"/>
  <c r="T14" i="12"/>
  <c r="U14" i="12"/>
  <c r="R15" i="12"/>
  <c r="S15" i="12"/>
  <c r="T15" i="12"/>
  <c r="U15" i="12"/>
  <c r="R16" i="12"/>
  <c r="S16" i="12"/>
  <c r="T16" i="12"/>
  <c r="U16" i="12"/>
  <c r="R17" i="12"/>
  <c r="S17" i="12"/>
  <c r="T17" i="12"/>
  <c r="U17" i="12"/>
  <c r="R18" i="12"/>
  <c r="S18" i="12"/>
  <c r="T18" i="12"/>
  <c r="U18" i="12"/>
  <c r="R19" i="12"/>
  <c r="S19" i="12"/>
  <c r="T19" i="12"/>
  <c r="U19" i="12"/>
  <c r="R20" i="12"/>
  <c r="S20" i="12"/>
  <c r="T20" i="12"/>
  <c r="U20" i="12"/>
  <c r="R21" i="12"/>
  <c r="S21" i="12"/>
  <c r="T21" i="12"/>
  <c r="U21" i="12"/>
  <c r="R22" i="12"/>
  <c r="S22" i="12"/>
  <c r="T22" i="12"/>
  <c r="U22" i="12"/>
  <c r="R23" i="12"/>
  <c r="S23" i="12"/>
  <c r="T23" i="12"/>
  <c r="U23" i="12"/>
  <c r="R24" i="12"/>
  <c r="S24" i="12"/>
  <c r="T24" i="12"/>
  <c r="U24" i="12"/>
  <c r="R25" i="12"/>
  <c r="S25" i="12"/>
  <c r="T25" i="12"/>
  <c r="U25" i="12"/>
  <c r="R26" i="12"/>
  <c r="S26" i="12"/>
  <c r="T26" i="12"/>
  <c r="U26" i="12"/>
  <c r="R27" i="12"/>
  <c r="S27" i="12"/>
  <c r="T27" i="12"/>
  <c r="U27" i="12"/>
  <c r="R28" i="12"/>
  <c r="S28" i="12"/>
  <c r="T28" i="12"/>
  <c r="U28" i="12"/>
  <c r="R29" i="12"/>
  <c r="S29" i="12"/>
  <c r="T29" i="12"/>
  <c r="U29" i="12"/>
  <c r="V29" i="12" s="1"/>
  <c r="R30" i="12"/>
  <c r="S30" i="12"/>
  <c r="T30" i="12"/>
  <c r="U30" i="12"/>
  <c r="R31" i="12"/>
  <c r="S31" i="12"/>
  <c r="T31" i="12"/>
  <c r="U31" i="12"/>
  <c r="R32" i="12"/>
  <c r="S32" i="12"/>
  <c r="T32" i="12"/>
  <c r="U32" i="12"/>
  <c r="R33" i="12"/>
  <c r="S33" i="12"/>
  <c r="T33" i="12"/>
  <c r="U33" i="12"/>
  <c r="R34" i="12"/>
  <c r="S34" i="12"/>
  <c r="T34" i="12"/>
  <c r="U34" i="12"/>
  <c r="R35" i="12"/>
  <c r="S35" i="12"/>
  <c r="T35" i="12"/>
  <c r="U35" i="12"/>
  <c r="R36" i="12"/>
  <c r="S36" i="12"/>
  <c r="T36" i="12"/>
  <c r="U36" i="12"/>
  <c r="R37" i="12"/>
  <c r="S37" i="12"/>
  <c r="T37" i="12"/>
  <c r="U37" i="12"/>
  <c r="R38" i="12"/>
  <c r="S38" i="12"/>
  <c r="T38" i="12"/>
  <c r="U38" i="12"/>
  <c r="R39" i="12"/>
  <c r="S39" i="12"/>
  <c r="T39" i="12"/>
  <c r="U39" i="12"/>
  <c r="R40" i="12"/>
  <c r="S40" i="12"/>
  <c r="T40" i="12"/>
  <c r="U40" i="12"/>
  <c r="R41" i="12"/>
  <c r="S41" i="12"/>
  <c r="T41" i="12"/>
  <c r="U41" i="12"/>
  <c r="R42" i="12"/>
  <c r="S42" i="12"/>
  <c r="T42" i="12"/>
  <c r="U42" i="12"/>
  <c r="R43" i="12"/>
  <c r="S43" i="12"/>
  <c r="T43" i="12"/>
  <c r="U43" i="12"/>
  <c r="V3" i="12"/>
  <c r="U3" i="12"/>
  <c r="T3" i="12"/>
  <c r="S3" i="12"/>
  <c r="R3" i="12"/>
  <c r="W3" i="12"/>
  <c r="V13" i="12"/>
  <c r="W39" i="12"/>
  <c r="N43" i="13"/>
  <c r="M43" i="13"/>
  <c r="O43" i="13" s="1"/>
  <c r="L43" i="13"/>
  <c r="K43" i="13"/>
  <c r="N42" i="13"/>
  <c r="M42" i="13"/>
  <c r="O42" i="13" s="1"/>
  <c r="L42" i="13"/>
  <c r="K42" i="13"/>
  <c r="N41" i="13"/>
  <c r="M41" i="13"/>
  <c r="O41" i="13" s="1"/>
  <c r="L41" i="13"/>
  <c r="K41" i="13"/>
  <c r="O40" i="13"/>
  <c r="N40" i="13"/>
  <c r="M40" i="13"/>
  <c r="L40" i="13"/>
  <c r="K40" i="13"/>
  <c r="N39" i="13"/>
  <c r="O39" i="13" s="1"/>
  <c r="M39" i="13"/>
  <c r="L39" i="13"/>
  <c r="K39" i="13"/>
  <c r="N38" i="13"/>
  <c r="M38" i="13"/>
  <c r="O38" i="13" s="1"/>
  <c r="L38" i="13"/>
  <c r="K38" i="13"/>
  <c r="N37" i="13"/>
  <c r="M37" i="13"/>
  <c r="O37" i="13" s="1"/>
  <c r="L37" i="13"/>
  <c r="K37" i="13"/>
  <c r="N36" i="13"/>
  <c r="M36" i="13"/>
  <c r="O36" i="13" s="1"/>
  <c r="L36" i="13"/>
  <c r="K36" i="13"/>
  <c r="N35" i="13"/>
  <c r="M35" i="13"/>
  <c r="O35" i="13" s="1"/>
  <c r="L35" i="13"/>
  <c r="K35" i="13"/>
  <c r="N34" i="13"/>
  <c r="M34" i="13"/>
  <c r="O34" i="13" s="1"/>
  <c r="L34" i="13"/>
  <c r="K34" i="13"/>
  <c r="N33" i="13"/>
  <c r="M33" i="13"/>
  <c r="O33" i="13" s="1"/>
  <c r="L33" i="13"/>
  <c r="K33" i="13"/>
  <c r="O32" i="13"/>
  <c r="N32" i="13"/>
  <c r="M32" i="13"/>
  <c r="L32" i="13"/>
  <c r="K32" i="13"/>
  <c r="N31" i="13"/>
  <c r="O31" i="13" s="1"/>
  <c r="M31" i="13"/>
  <c r="L31" i="13"/>
  <c r="K31" i="13"/>
  <c r="N30" i="13"/>
  <c r="M30" i="13"/>
  <c r="O30" i="13" s="1"/>
  <c r="L30" i="13"/>
  <c r="K30" i="13"/>
  <c r="N29" i="13"/>
  <c r="M29" i="13"/>
  <c r="O29" i="13" s="1"/>
  <c r="L29" i="13"/>
  <c r="K29" i="13"/>
  <c r="N28" i="13"/>
  <c r="M28" i="13"/>
  <c r="O28" i="13" s="1"/>
  <c r="L28" i="13"/>
  <c r="K28" i="13"/>
  <c r="N27" i="13"/>
  <c r="M27" i="13"/>
  <c r="O27" i="13" s="1"/>
  <c r="L27" i="13"/>
  <c r="K27" i="13"/>
  <c r="N26" i="13"/>
  <c r="M26" i="13"/>
  <c r="O26" i="13" s="1"/>
  <c r="L26" i="13"/>
  <c r="K26" i="13"/>
  <c r="N25" i="13"/>
  <c r="M25" i="13"/>
  <c r="O25" i="13" s="1"/>
  <c r="L25" i="13"/>
  <c r="K25" i="13"/>
  <c r="O24" i="13"/>
  <c r="N24" i="13"/>
  <c r="M24" i="13"/>
  <c r="L24" i="13"/>
  <c r="K24" i="13"/>
  <c r="N23" i="13"/>
  <c r="O23" i="13" s="1"/>
  <c r="M23" i="13"/>
  <c r="L23" i="13"/>
  <c r="K23" i="13"/>
  <c r="N22" i="13"/>
  <c r="M22" i="13"/>
  <c r="O22" i="13" s="1"/>
  <c r="L22" i="13"/>
  <c r="K22" i="13"/>
  <c r="N21" i="13"/>
  <c r="M21" i="13"/>
  <c r="O21" i="13" s="1"/>
  <c r="L21" i="13"/>
  <c r="K21" i="13"/>
  <c r="N20" i="13"/>
  <c r="M20" i="13"/>
  <c r="O20" i="13" s="1"/>
  <c r="L20" i="13"/>
  <c r="K20" i="13"/>
  <c r="N19" i="13"/>
  <c r="M19" i="13"/>
  <c r="O19" i="13" s="1"/>
  <c r="L19" i="13"/>
  <c r="K19" i="13"/>
  <c r="N18" i="13"/>
  <c r="M18" i="13"/>
  <c r="O18" i="13" s="1"/>
  <c r="L18" i="13"/>
  <c r="K18" i="13"/>
  <c r="N17" i="13"/>
  <c r="M17" i="13"/>
  <c r="O17" i="13" s="1"/>
  <c r="L17" i="13"/>
  <c r="K17" i="13"/>
  <c r="O16" i="13"/>
  <c r="N16" i="13"/>
  <c r="M16" i="13"/>
  <c r="L16" i="13"/>
  <c r="K16" i="13"/>
  <c r="N15" i="13"/>
  <c r="O15" i="13" s="1"/>
  <c r="M15" i="13"/>
  <c r="L15" i="13"/>
  <c r="K15" i="13"/>
  <c r="N14" i="13"/>
  <c r="M14" i="13"/>
  <c r="O14" i="13" s="1"/>
  <c r="L14" i="13"/>
  <c r="K14" i="13"/>
  <c r="N13" i="13"/>
  <c r="M13" i="13"/>
  <c r="O13" i="13" s="1"/>
  <c r="L13" i="13"/>
  <c r="K13" i="13"/>
  <c r="N12" i="13"/>
  <c r="M12" i="13"/>
  <c r="O12" i="13" s="1"/>
  <c r="L12" i="13"/>
  <c r="K12" i="13"/>
  <c r="N11" i="13"/>
  <c r="M11" i="13"/>
  <c r="O11" i="13" s="1"/>
  <c r="L11" i="13"/>
  <c r="K11" i="13"/>
  <c r="N10" i="13"/>
  <c r="M10" i="13"/>
  <c r="O10" i="13" s="1"/>
  <c r="L10" i="13"/>
  <c r="K10" i="13"/>
  <c r="N9" i="13"/>
  <c r="M9" i="13"/>
  <c r="O9" i="13" s="1"/>
  <c r="L9" i="13"/>
  <c r="K9" i="13"/>
  <c r="O8" i="13"/>
  <c r="N8" i="13"/>
  <c r="M8" i="13"/>
  <c r="L8" i="13"/>
  <c r="K8" i="13"/>
  <c r="N7" i="13"/>
  <c r="O7" i="13" s="1"/>
  <c r="M7" i="13"/>
  <c r="L7" i="13"/>
  <c r="K7" i="13"/>
  <c r="N6" i="13"/>
  <c r="M6" i="13"/>
  <c r="O6" i="13" s="1"/>
  <c r="L6" i="13"/>
  <c r="K6" i="13"/>
  <c r="N5" i="13"/>
  <c r="M5" i="13"/>
  <c r="O5" i="13" s="1"/>
  <c r="L5" i="13"/>
  <c r="K5" i="13"/>
  <c r="N4" i="13"/>
  <c r="M4" i="13"/>
  <c r="O4" i="13" s="1"/>
  <c r="L4" i="13"/>
  <c r="K4" i="13"/>
  <c r="P25" i="13" s="1"/>
  <c r="N3" i="13"/>
  <c r="M3" i="13"/>
  <c r="O3" i="13" s="1"/>
  <c r="L3" i="13"/>
  <c r="K3" i="13"/>
  <c r="P39" i="13" s="1"/>
  <c r="K4" i="10"/>
  <c r="L4" i="10"/>
  <c r="M4" i="10"/>
  <c r="K5" i="10"/>
  <c r="L5" i="10"/>
  <c r="M5" i="10"/>
  <c r="K6" i="10"/>
  <c r="L6" i="10"/>
  <c r="M6" i="10"/>
  <c r="K7" i="10"/>
  <c r="L7" i="10"/>
  <c r="M7" i="10"/>
  <c r="K8" i="10"/>
  <c r="L8" i="10"/>
  <c r="M8" i="10"/>
  <c r="O8" i="10" s="1"/>
  <c r="K9" i="10"/>
  <c r="L9" i="10"/>
  <c r="M9" i="10"/>
  <c r="K10" i="10"/>
  <c r="L10" i="10"/>
  <c r="M10" i="10"/>
  <c r="K11" i="10"/>
  <c r="L11" i="10"/>
  <c r="M11" i="10"/>
  <c r="K12" i="10"/>
  <c r="L12" i="10"/>
  <c r="M12" i="10"/>
  <c r="K13" i="10"/>
  <c r="L13" i="10"/>
  <c r="M13" i="10"/>
  <c r="O13" i="10" s="1"/>
  <c r="K14" i="10"/>
  <c r="L14" i="10"/>
  <c r="M14" i="10"/>
  <c r="K15" i="10"/>
  <c r="L15" i="10"/>
  <c r="M15" i="10"/>
  <c r="K16" i="10"/>
  <c r="L16" i="10"/>
  <c r="M16" i="10"/>
  <c r="K17" i="10"/>
  <c r="L17" i="10"/>
  <c r="M17" i="10"/>
  <c r="K18" i="10"/>
  <c r="L18" i="10"/>
  <c r="M18" i="10"/>
  <c r="K19" i="10"/>
  <c r="L19" i="10"/>
  <c r="M19" i="10"/>
  <c r="K20" i="10"/>
  <c r="L20" i="10"/>
  <c r="M20" i="10"/>
  <c r="K21" i="10"/>
  <c r="L21" i="10"/>
  <c r="M21" i="10"/>
  <c r="O21" i="10" s="1"/>
  <c r="K22" i="10"/>
  <c r="L22" i="10"/>
  <c r="M22" i="10"/>
  <c r="K23" i="10"/>
  <c r="L23" i="10"/>
  <c r="M23" i="10"/>
  <c r="K24" i="10"/>
  <c r="L24" i="10"/>
  <c r="M24" i="10"/>
  <c r="O24" i="10" s="1"/>
  <c r="K25" i="10"/>
  <c r="L25" i="10"/>
  <c r="M25" i="10"/>
  <c r="K26" i="10"/>
  <c r="L26" i="10"/>
  <c r="M26" i="10"/>
  <c r="O26" i="10" s="1"/>
  <c r="K27" i="10"/>
  <c r="L27" i="10"/>
  <c r="M27" i="10"/>
  <c r="K28" i="10"/>
  <c r="L28" i="10"/>
  <c r="M28" i="10"/>
  <c r="K29" i="10"/>
  <c r="L29" i="10"/>
  <c r="M29" i="10"/>
  <c r="K30" i="10"/>
  <c r="L30" i="10"/>
  <c r="M30" i="10"/>
  <c r="K31" i="10"/>
  <c r="L31" i="10"/>
  <c r="M31" i="10"/>
  <c r="K32" i="10"/>
  <c r="L32" i="10"/>
  <c r="M32" i="10"/>
  <c r="K33" i="10"/>
  <c r="L33" i="10"/>
  <c r="M33" i="10"/>
  <c r="K34" i="10"/>
  <c r="L34" i="10"/>
  <c r="M34" i="10"/>
  <c r="K35" i="10"/>
  <c r="L35" i="10"/>
  <c r="M35" i="10"/>
  <c r="K36" i="10"/>
  <c r="L36" i="10"/>
  <c r="M36" i="10"/>
  <c r="K37" i="10"/>
  <c r="L37" i="10"/>
  <c r="M37" i="10"/>
  <c r="K38" i="10"/>
  <c r="L38" i="10"/>
  <c r="M38" i="10"/>
  <c r="K39" i="10"/>
  <c r="L39" i="10"/>
  <c r="M39" i="10"/>
  <c r="K40" i="10"/>
  <c r="L40" i="10"/>
  <c r="M40" i="10"/>
  <c r="O40" i="10" s="1"/>
  <c r="K41" i="10"/>
  <c r="L41" i="10"/>
  <c r="M41" i="10"/>
  <c r="K42" i="10"/>
  <c r="L42" i="10"/>
  <c r="M42" i="10"/>
  <c r="O42" i="10" s="1"/>
  <c r="K43" i="10"/>
  <c r="L43" i="10"/>
  <c r="M43" i="10"/>
  <c r="N3" i="10"/>
  <c r="M3" i="10"/>
  <c r="L3" i="10"/>
  <c r="O18" i="10"/>
  <c r="N43" i="10"/>
  <c r="N42" i="10"/>
  <c r="N41" i="10"/>
  <c r="N40" i="10"/>
  <c r="N39" i="10"/>
  <c r="N38" i="10"/>
  <c r="N37" i="10"/>
  <c r="N36" i="10"/>
  <c r="O36" i="10" s="1"/>
  <c r="N35" i="10"/>
  <c r="N34" i="10"/>
  <c r="N33" i="10"/>
  <c r="N32" i="10"/>
  <c r="N31" i="10"/>
  <c r="N30" i="10"/>
  <c r="N29" i="10"/>
  <c r="N28" i="10"/>
  <c r="O28" i="10" s="1"/>
  <c r="N27" i="10"/>
  <c r="N26" i="10"/>
  <c r="N25" i="10"/>
  <c r="N24" i="10"/>
  <c r="N23" i="10"/>
  <c r="N22" i="10"/>
  <c r="N21" i="10"/>
  <c r="N20" i="10"/>
  <c r="O20" i="10" s="1"/>
  <c r="N19" i="10"/>
  <c r="O19" i="10" s="1"/>
  <c r="N18" i="10"/>
  <c r="N17" i="10"/>
  <c r="N16" i="10"/>
  <c r="N15" i="10"/>
  <c r="N14" i="10"/>
  <c r="N13" i="10"/>
  <c r="N12" i="10"/>
  <c r="O12" i="10"/>
  <c r="N11" i="10"/>
  <c r="N10" i="10"/>
  <c r="N9" i="10"/>
  <c r="N8" i="10"/>
  <c r="N7" i="10"/>
  <c r="N6" i="10"/>
  <c r="N5" i="10"/>
  <c r="N4" i="10"/>
  <c r="O4" i="10" s="1"/>
  <c r="M23" i="8"/>
  <c r="M24" i="8"/>
  <c r="M20" i="8"/>
  <c r="L24" i="8"/>
  <c r="L23" i="8"/>
  <c r="L22" i="8"/>
  <c r="L21" i="8"/>
  <c r="L20" i="8"/>
  <c r="I23" i="8"/>
  <c r="H23" i="8"/>
  <c r="I22" i="8"/>
  <c r="I24" i="8" s="1"/>
  <c r="H22" i="8"/>
  <c r="H24" i="8" s="1"/>
  <c r="I21" i="8"/>
  <c r="H21" i="8"/>
  <c r="I20" i="8"/>
  <c r="H20" i="8"/>
  <c r="G24" i="8"/>
  <c r="G23" i="8"/>
  <c r="G21" i="8"/>
  <c r="G20" i="8"/>
  <c r="D23" i="8"/>
  <c r="C23" i="8"/>
  <c r="C20" i="8"/>
  <c r="D22" i="8"/>
  <c r="C22" i="8"/>
  <c r="D21" i="8"/>
  <c r="C21" i="8"/>
  <c r="D20" i="8"/>
  <c r="B22" i="8"/>
  <c r="B21" i="8"/>
  <c r="B20" i="8"/>
  <c r="N23" i="8"/>
  <c r="B23" i="8"/>
  <c r="N22" i="8"/>
  <c r="M22" i="8"/>
  <c r="G22" i="8"/>
  <c r="N21" i="8"/>
  <c r="M21" i="8"/>
  <c r="N20" i="8"/>
  <c r="I20" i="7"/>
  <c r="H21" i="7"/>
  <c r="H20" i="7"/>
  <c r="I23" i="7"/>
  <c r="H23" i="7"/>
  <c r="I22" i="7"/>
  <c r="I24" i="7" s="1"/>
  <c r="H22" i="7"/>
  <c r="H24" i="7" s="1"/>
  <c r="I21" i="7"/>
  <c r="L23" i="7"/>
  <c r="L22" i="7"/>
  <c r="L24" i="7" s="1"/>
  <c r="L21" i="7"/>
  <c r="L20" i="7"/>
  <c r="N23" i="7"/>
  <c r="M23" i="7"/>
  <c r="N22" i="7"/>
  <c r="N24" i="7" s="1"/>
  <c r="M22" i="7"/>
  <c r="M24" i="7" s="1"/>
  <c r="N21" i="7"/>
  <c r="M21" i="7"/>
  <c r="N20" i="7"/>
  <c r="M20" i="7"/>
  <c r="G20" i="7"/>
  <c r="G23" i="7"/>
  <c r="G22" i="7"/>
  <c r="G24" i="7" s="1"/>
  <c r="G21" i="7"/>
  <c r="D23" i="7"/>
  <c r="C23" i="7"/>
  <c r="B23" i="7"/>
  <c r="D22" i="7"/>
  <c r="C22" i="7"/>
  <c r="B22" i="7"/>
  <c r="D21" i="7"/>
  <c r="C21" i="7"/>
  <c r="B21" i="7"/>
  <c r="D20" i="7"/>
  <c r="C20" i="7"/>
  <c r="B20" i="7"/>
  <c r="P38" i="5"/>
  <c r="O38" i="5"/>
  <c r="N38" i="5"/>
  <c r="M38" i="5"/>
  <c r="P37" i="5"/>
  <c r="O37" i="5"/>
  <c r="N37" i="5"/>
  <c r="M37" i="5"/>
  <c r="P36" i="5"/>
  <c r="O36" i="5"/>
  <c r="N36" i="5"/>
  <c r="M36" i="5"/>
  <c r="P35" i="5"/>
  <c r="O35" i="5"/>
  <c r="Q35" i="5" s="1"/>
  <c r="N35" i="5"/>
  <c r="M35" i="5"/>
  <c r="P34" i="5"/>
  <c r="O34" i="5"/>
  <c r="N34" i="5"/>
  <c r="M34" i="5"/>
  <c r="P33" i="5"/>
  <c r="O33" i="5"/>
  <c r="Q33" i="5" s="1"/>
  <c r="N33" i="5"/>
  <c r="M33" i="5"/>
  <c r="P32" i="5"/>
  <c r="O32" i="5"/>
  <c r="Q32" i="5" s="1"/>
  <c r="N32" i="5"/>
  <c r="M32" i="5"/>
  <c r="P31" i="5"/>
  <c r="O31" i="5"/>
  <c r="Q31" i="5" s="1"/>
  <c r="N31" i="5"/>
  <c r="M31" i="5"/>
  <c r="P30" i="5"/>
  <c r="O30" i="5"/>
  <c r="Q30" i="5" s="1"/>
  <c r="N30" i="5"/>
  <c r="M30" i="5"/>
  <c r="P29" i="5"/>
  <c r="O29" i="5"/>
  <c r="N29" i="5"/>
  <c r="M29" i="5"/>
  <c r="P28" i="5"/>
  <c r="O28" i="5"/>
  <c r="Q28" i="5" s="1"/>
  <c r="N28" i="5"/>
  <c r="M28" i="5"/>
  <c r="P27" i="5"/>
  <c r="O27" i="5"/>
  <c r="Q27" i="5" s="1"/>
  <c r="N27" i="5"/>
  <c r="M27" i="5"/>
  <c r="P26" i="5"/>
  <c r="O26" i="5"/>
  <c r="N26" i="5"/>
  <c r="M26" i="5"/>
  <c r="P25" i="5"/>
  <c r="O25" i="5"/>
  <c r="Q25" i="5" s="1"/>
  <c r="N25" i="5"/>
  <c r="M25" i="5"/>
  <c r="P24" i="5"/>
  <c r="O24" i="5"/>
  <c r="N24" i="5"/>
  <c r="M24" i="5"/>
  <c r="P23" i="5"/>
  <c r="O23" i="5"/>
  <c r="Q23" i="5" s="1"/>
  <c r="N23" i="5"/>
  <c r="M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17" i="5"/>
  <c r="O17" i="5"/>
  <c r="N17" i="5"/>
  <c r="M17" i="5"/>
  <c r="P16" i="5"/>
  <c r="O16" i="5"/>
  <c r="Q16" i="5" s="1"/>
  <c r="N16" i="5"/>
  <c r="M16" i="5"/>
  <c r="P15" i="5"/>
  <c r="O15" i="5"/>
  <c r="N15" i="5"/>
  <c r="M15" i="5"/>
  <c r="P14" i="5"/>
  <c r="O14" i="5"/>
  <c r="Q14" i="5" s="1"/>
  <c r="N14" i="5"/>
  <c r="M14" i="5"/>
  <c r="P13" i="5"/>
  <c r="O13" i="5"/>
  <c r="N13" i="5"/>
  <c r="M13" i="5"/>
  <c r="P12" i="5"/>
  <c r="O12" i="5"/>
  <c r="Q12" i="5" s="1"/>
  <c r="N12" i="5"/>
  <c r="M12" i="5"/>
  <c r="P11" i="5"/>
  <c r="O11" i="5"/>
  <c r="Q11" i="5" s="1"/>
  <c r="N11" i="5"/>
  <c r="M11" i="5"/>
  <c r="P10" i="5"/>
  <c r="O10" i="5"/>
  <c r="N10" i="5"/>
  <c r="M10" i="5"/>
  <c r="P9" i="5"/>
  <c r="O9" i="5"/>
  <c r="N9" i="5"/>
  <c r="M9" i="5"/>
  <c r="P8" i="5"/>
  <c r="O8" i="5"/>
  <c r="Q8" i="5" s="1"/>
  <c r="N8" i="5"/>
  <c r="M8" i="5"/>
  <c r="P7" i="5"/>
  <c r="O7" i="5"/>
  <c r="N7" i="5"/>
  <c r="M7" i="5"/>
  <c r="P6" i="5"/>
  <c r="O6" i="5"/>
  <c r="Q6" i="5" s="1"/>
  <c r="N6" i="5"/>
  <c r="M6" i="5"/>
  <c r="P5" i="5"/>
  <c r="O5" i="5"/>
  <c r="Q5" i="5" s="1"/>
  <c r="N5" i="5"/>
  <c r="M5" i="5"/>
  <c r="P4" i="5"/>
  <c r="O4" i="5"/>
  <c r="Q4" i="5" s="1"/>
  <c r="N4" i="5"/>
  <c r="M4" i="5"/>
  <c r="P3" i="5"/>
  <c r="O3" i="5"/>
  <c r="Q3" i="5" s="1"/>
  <c r="N3" i="5"/>
  <c r="M3" i="5"/>
  <c r="Q19" i="13" l="1"/>
  <c r="Q21" i="13"/>
  <c r="P27" i="13"/>
  <c r="P12" i="13"/>
  <c r="Q37" i="13"/>
  <c r="Q12" i="13"/>
  <c r="P18" i="13"/>
  <c r="P20" i="13"/>
  <c r="Q43" i="13"/>
  <c r="Q27" i="13"/>
  <c r="Q29" i="13"/>
  <c r="P35" i="13"/>
  <c r="Q33" i="13"/>
  <c r="P10" i="13"/>
  <c r="Q35" i="13"/>
  <c r="P43" i="13"/>
  <c r="Q20" i="13"/>
  <c r="P26" i="13"/>
  <c r="P28" i="13"/>
  <c r="Q28" i="13"/>
  <c r="P34" i="13"/>
  <c r="P36" i="13"/>
  <c r="Q3" i="13"/>
  <c r="Q5" i="13"/>
  <c r="P11" i="13"/>
  <c r="Q36" i="13"/>
  <c r="P42" i="13"/>
  <c r="Q11" i="13"/>
  <c r="Q13" i="13"/>
  <c r="P19" i="13"/>
  <c r="W29" i="12"/>
  <c r="W6" i="12"/>
  <c r="W4" i="12"/>
  <c r="W21" i="12"/>
  <c r="V23" i="12"/>
  <c r="V27" i="12"/>
  <c r="V31" i="12"/>
  <c r="V43" i="12"/>
  <c r="V4" i="12"/>
  <c r="V8" i="12"/>
  <c r="V32" i="12"/>
  <c r="V36" i="12"/>
  <c r="V40" i="12"/>
  <c r="V26" i="12"/>
  <c r="V21" i="12"/>
  <c r="V9" i="12"/>
  <c r="V18" i="12"/>
  <c r="V41" i="12"/>
  <c r="V11" i="12"/>
  <c r="V15" i="12"/>
  <c r="V19" i="12"/>
  <c r="V30" i="12"/>
  <c r="V34" i="12"/>
  <c r="V38" i="12"/>
  <c r="V42" i="12"/>
  <c r="V28" i="12"/>
  <c r="W12" i="12"/>
  <c r="W5" i="12"/>
  <c r="V12" i="12"/>
  <c r="V14" i="12"/>
  <c r="V16" i="12"/>
  <c r="W20" i="12"/>
  <c r="W22" i="12"/>
  <c r="V33" i="12"/>
  <c r="V35" i="12"/>
  <c r="V37" i="12"/>
  <c r="V39" i="12"/>
  <c r="W37" i="12"/>
  <c r="V25" i="12"/>
  <c r="W28" i="12"/>
  <c r="W30" i="12"/>
  <c r="V17" i="12"/>
  <c r="W14" i="12"/>
  <c r="V5" i="12"/>
  <c r="V7" i="12"/>
  <c r="W13" i="12"/>
  <c r="V20" i="12"/>
  <c r="V22" i="12"/>
  <c r="V24" i="12"/>
  <c r="W36" i="12"/>
  <c r="W38" i="12"/>
  <c r="X7" i="12"/>
  <c r="X36" i="12"/>
  <c r="X28" i="12"/>
  <c r="X20" i="12"/>
  <c r="X12" i="12"/>
  <c r="X4" i="12"/>
  <c r="X3" i="12"/>
  <c r="X22" i="12"/>
  <c r="X30" i="12"/>
  <c r="X13" i="12"/>
  <c r="X15" i="12"/>
  <c r="X38" i="12"/>
  <c r="X41" i="12"/>
  <c r="X6" i="12"/>
  <c r="X21" i="12"/>
  <c r="X23" i="12"/>
  <c r="X29" i="12"/>
  <c r="X31" i="12"/>
  <c r="X5" i="12"/>
  <c r="X40" i="12"/>
  <c r="X14" i="12"/>
  <c r="X37" i="12"/>
  <c r="X39" i="12"/>
  <c r="W35" i="12"/>
  <c r="X11" i="12"/>
  <c r="W34" i="12"/>
  <c r="W42" i="12"/>
  <c r="X10" i="12"/>
  <c r="W17" i="12"/>
  <c r="X18" i="12"/>
  <c r="W25" i="12"/>
  <c r="W41" i="12"/>
  <c r="W24" i="12"/>
  <c r="W32" i="12"/>
  <c r="W11" i="12"/>
  <c r="W19" i="12"/>
  <c r="W27" i="12"/>
  <c r="W43" i="12"/>
  <c r="W10" i="12"/>
  <c r="W18" i="12"/>
  <c r="X19" i="12"/>
  <c r="W26" i="12"/>
  <c r="X27" i="12"/>
  <c r="X35" i="12"/>
  <c r="X43" i="12"/>
  <c r="W9" i="12"/>
  <c r="X26" i="12"/>
  <c r="W33" i="12"/>
  <c r="X34" i="12"/>
  <c r="X42" i="12"/>
  <c r="W8" i="12"/>
  <c r="X9" i="12"/>
  <c r="W16" i="12"/>
  <c r="X17" i="12"/>
  <c r="X25" i="12"/>
  <c r="X33" i="12"/>
  <c r="W40" i="12"/>
  <c r="W7" i="12"/>
  <c r="X8" i="12"/>
  <c r="W15" i="12"/>
  <c r="X16" i="12"/>
  <c r="W23" i="12"/>
  <c r="X24" i="12"/>
  <c r="W31" i="12"/>
  <c r="X32" i="12"/>
  <c r="O5" i="10"/>
  <c r="O10" i="10"/>
  <c r="O25" i="10"/>
  <c r="O29" i="10"/>
  <c r="O3" i="10"/>
  <c r="O38" i="10"/>
  <c r="O6" i="10"/>
  <c r="O16" i="10"/>
  <c r="O32" i="10"/>
  <c r="O30" i="10"/>
  <c r="O14" i="10"/>
  <c r="O27" i="10"/>
  <c r="O11" i="10"/>
  <c r="P9" i="13"/>
  <c r="P33" i="13"/>
  <c r="Q25" i="13"/>
  <c r="P32" i="13"/>
  <c r="P40" i="13"/>
  <c r="P31" i="13"/>
  <c r="Q40" i="13"/>
  <c r="P6" i="13"/>
  <c r="P22" i="13"/>
  <c r="Q23" i="13"/>
  <c r="P30" i="13"/>
  <c r="Q31" i="13"/>
  <c r="P38" i="13"/>
  <c r="Q39" i="13"/>
  <c r="P5" i="13"/>
  <c r="Q6" i="13"/>
  <c r="P13" i="13"/>
  <c r="Q14" i="13"/>
  <c r="P21" i="13"/>
  <c r="Q22" i="13"/>
  <c r="P29" i="13"/>
  <c r="Q30" i="13"/>
  <c r="P37" i="13"/>
  <c r="Q38" i="13"/>
  <c r="Q18" i="13"/>
  <c r="Q26" i="13"/>
  <c r="P41" i="13"/>
  <c r="P8" i="13"/>
  <c r="P16" i="13"/>
  <c r="Q41" i="13"/>
  <c r="P7" i="13"/>
  <c r="Q8" i="13"/>
  <c r="Q16" i="13"/>
  <c r="Q7" i="13"/>
  <c r="P14" i="13"/>
  <c r="P4" i="13"/>
  <c r="P3" i="13"/>
  <c r="Q4" i="13"/>
  <c r="Q10" i="13"/>
  <c r="P17" i="13"/>
  <c r="Q34" i="13"/>
  <c r="Q42" i="13"/>
  <c r="Q9" i="13"/>
  <c r="Q17" i="13"/>
  <c r="P24" i="13"/>
  <c r="P15" i="13"/>
  <c r="P23" i="13"/>
  <c r="Q24" i="13"/>
  <c r="Q32" i="13"/>
  <c r="Q15" i="13"/>
  <c r="O39" i="10"/>
  <c r="O7" i="10"/>
  <c r="O34" i="10"/>
  <c r="P12" i="10"/>
  <c r="P14" i="10"/>
  <c r="O33" i="10"/>
  <c r="O43" i="10"/>
  <c r="Q31" i="10"/>
  <c r="P3" i="10"/>
  <c r="P20" i="10"/>
  <c r="Q3" i="10"/>
  <c r="Q18" i="10"/>
  <c r="P26" i="10"/>
  <c r="O31" i="10"/>
  <c r="Q37" i="10"/>
  <c r="P11" i="10"/>
  <c r="O22" i="10"/>
  <c r="P28" i="10"/>
  <c r="P30" i="10"/>
  <c r="O35" i="10"/>
  <c r="O37" i="10"/>
  <c r="P43" i="10"/>
  <c r="Q12" i="10"/>
  <c r="P18" i="10"/>
  <c r="Q27" i="10"/>
  <c r="P22" i="10"/>
  <c r="P35" i="10"/>
  <c r="Q7" i="10"/>
  <c r="Q20" i="10"/>
  <c r="Q35" i="10"/>
  <c r="Q39" i="10"/>
  <c r="O9" i="10"/>
  <c r="Q11" i="10"/>
  <c r="Q13" i="10"/>
  <c r="Q15" i="10"/>
  <c r="Q28" i="10"/>
  <c r="P34" i="10"/>
  <c r="O41" i="10"/>
  <c r="Q43" i="10"/>
  <c r="P27" i="10"/>
  <c r="O23" i="10"/>
  <c r="Q29" i="10"/>
  <c r="P41" i="10"/>
  <c r="P6" i="10"/>
  <c r="P19" i="10"/>
  <c r="P36" i="10"/>
  <c r="P38" i="10"/>
  <c r="Q4" i="10"/>
  <c r="P10" i="10"/>
  <c r="O15" i="10"/>
  <c r="O17" i="10"/>
  <c r="Q19" i="10"/>
  <c r="Q21" i="10"/>
  <c r="Q23" i="10"/>
  <c r="Q36" i="10"/>
  <c r="P42" i="10"/>
  <c r="Q26" i="10"/>
  <c r="Q34" i="10"/>
  <c r="P8" i="10"/>
  <c r="P16" i="10"/>
  <c r="Q25" i="10"/>
  <c r="P7" i="10"/>
  <c r="Q8" i="10"/>
  <c r="P15" i="10"/>
  <c r="P23" i="10"/>
  <c r="Q24" i="10"/>
  <c r="P31" i="10"/>
  <c r="Q32" i="10"/>
  <c r="Q40" i="10"/>
  <c r="P5" i="10"/>
  <c r="Q6" i="10"/>
  <c r="P13" i="10"/>
  <c r="Q14" i="10"/>
  <c r="P21" i="10"/>
  <c r="Q22" i="10"/>
  <c r="P29" i="10"/>
  <c r="Q30" i="10"/>
  <c r="P37" i="10"/>
  <c r="Q38" i="10"/>
  <c r="P17" i="10"/>
  <c r="Q42" i="10"/>
  <c r="Q9" i="10"/>
  <c r="Q33" i="10"/>
  <c r="P40" i="10"/>
  <c r="Q16" i="10"/>
  <c r="P39" i="10"/>
  <c r="P4" i="10"/>
  <c r="Q5" i="10"/>
  <c r="P9" i="10"/>
  <c r="Q10" i="10"/>
  <c r="P25" i="10"/>
  <c r="P33" i="10"/>
  <c r="Q17" i="10"/>
  <c r="P24" i="10"/>
  <c r="P32" i="10"/>
  <c r="Q41" i="10"/>
  <c r="B24" i="8"/>
  <c r="N24" i="8"/>
  <c r="C24" i="8"/>
  <c r="D24" i="8"/>
  <c r="B24" i="7"/>
  <c r="C24" i="7"/>
  <c r="D24" i="7"/>
  <c r="S31" i="5"/>
  <c r="R35" i="5"/>
  <c r="Q13" i="5"/>
  <c r="Q19" i="5"/>
  <c r="Q26" i="5"/>
  <c r="R37" i="5"/>
  <c r="S6" i="5"/>
  <c r="R14" i="5"/>
  <c r="S33" i="5"/>
  <c r="R5" i="5"/>
  <c r="S22" i="5"/>
  <c r="S24" i="5"/>
  <c r="R30" i="5"/>
  <c r="Q37" i="5"/>
  <c r="S10" i="5"/>
  <c r="R7" i="5"/>
  <c r="Q18" i="5"/>
  <c r="Q20" i="5"/>
  <c r="Q22" i="5"/>
  <c r="Q24" i="5"/>
  <c r="S30" i="5"/>
  <c r="S32" i="5"/>
  <c r="R38" i="5"/>
  <c r="R32" i="5"/>
  <c r="Q21" i="5"/>
  <c r="S16" i="5"/>
  <c r="Q10" i="5"/>
  <c r="S7" i="5"/>
  <c r="R15" i="5"/>
  <c r="S38" i="5"/>
  <c r="R9" i="5"/>
  <c r="Q7" i="5"/>
  <c r="Q9" i="5"/>
  <c r="S15" i="5"/>
  <c r="R21" i="5"/>
  <c r="R23" i="5"/>
  <c r="Q34" i="5"/>
  <c r="Q36" i="5"/>
  <c r="Q38" i="5"/>
  <c r="S8" i="5"/>
  <c r="R4" i="5"/>
  <c r="S14" i="5"/>
  <c r="R22" i="5"/>
  <c r="Q29" i="5"/>
  <c r="R13" i="5"/>
  <c r="S5" i="5"/>
  <c r="Q15" i="5"/>
  <c r="Q17" i="5"/>
  <c r="S23" i="5"/>
  <c r="R29" i="5"/>
  <c r="R31" i="5"/>
  <c r="R3" i="5"/>
  <c r="S28" i="5"/>
  <c r="R10" i="5"/>
  <c r="R26" i="5"/>
  <c r="S27" i="5"/>
  <c r="R34" i="5"/>
  <c r="R17" i="5"/>
  <c r="R25" i="5"/>
  <c r="S26" i="5"/>
  <c r="R33" i="5"/>
  <c r="S34" i="5"/>
  <c r="R8" i="5"/>
  <c r="S9" i="5"/>
  <c r="R16" i="5"/>
  <c r="S17" i="5"/>
  <c r="R24" i="5"/>
  <c r="S25" i="5"/>
  <c r="R12" i="5"/>
  <c r="S13" i="5"/>
  <c r="R20" i="5"/>
  <c r="S29" i="5"/>
  <c r="S37" i="5"/>
  <c r="S12" i="5"/>
  <c r="S36" i="5"/>
  <c r="S19" i="5"/>
  <c r="S18" i="5"/>
  <c r="R6" i="5"/>
  <c r="S21" i="5"/>
  <c r="R28" i="5"/>
  <c r="R36" i="5"/>
  <c r="S4" i="5"/>
  <c r="R11" i="5"/>
  <c r="R19" i="5"/>
  <c r="S20" i="5"/>
  <c r="R27" i="5"/>
  <c r="S3" i="5"/>
  <c r="S11" i="5"/>
  <c r="R18" i="5"/>
  <c r="S35" i="5"/>
  <c r="O33" i="4" l="1"/>
  <c r="O32" i="4"/>
  <c r="O31" i="4"/>
  <c r="O30" i="4"/>
  <c r="O29" i="4"/>
  <c r="O28" i="4"/>
  <c r="Q28" i="4" s="1"/>
  <c r="O27" i="4"/>
  <c r="Q27" i="4" s="1"/>
  <c r="O26" i="4"/>
  <c r="O25" i="4"/>
  <c r="O24" i="4"/>
  <c r="O23" i="4"/>
  <c r="O22" i="4"/>
  <c r="O21" i="4"/>
  <c r="O20" i="4"/>
  <c r="O19" i="4"/>
  <c r="Q19" i="4" s="1"/>
  <c r="O18" i="4"/>
  <c r="Q18" i="4" s="1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T16" i="4" l="1"/>
  <c r="R16" i="4"/>
  <c r="S16" i="4"/>
  <c r="U16" i="4" s="1"/>
  <c r="Q16" i="4"/>
  <c r="T3" i="4"/>
  <c r="S3" i="4"/>
  <c r="T24" i="4"/>
  <c r="S24" i="4"/>
  <c r="R24" i="4"/>
  <c r="T14" i="4"/>
  <c r="Q14" i="4"/>
  <c r="S14" i="4"/>
  <c r="R14" i="4"/>
  <c r="R21" i="4"/>
  <c r="T21" i="4"/>
  <c r="S21" i="4"/>
  <c r="T4" i="4"/>
  <c r="S4" i="4"/>
  <c r="R4" i="4"/>
  <c r="Q21" i="4"/>
  <c r="T7" i="4"/>
  <c r="R7" i="4"/>
  <c r="Q7" i="4"/>
  <c r="S7" i="4"/>
  <c r="T22" i="4"/>
  <c r="S22" i="4"/>
  <c r="U22" i="4" s="1"/>
  <c r="R22" i="4"/>
  <c r="T26" i="4"/>
  <c r="S26" i="4"/>
  <c r="U26" i="4" s="1"/>
  <c r="R26" i="4"/>
  <c r="T31" i="4"/>
  <c r="S31" i="4"/>
  <c r="U31" i="4" s="1"/>
  <c r="R31" i="4"/>
  <c r="Q31" i="4"/>
  <c r="T20" i="4"/>
  <c r="S20" i="4"/>
  <c r="U20" i="4" s="1"/>
  <c r="R20" i="4"/>
  <c r="T6" i="4"/>
  <c r="S6" i="4"/>
  <c r="R6" i="4"/>
  <c r="Q6" i="4"/>
  <c r="Q20" i="4"/>
  <c r="T9" i="4"/>
  <c r="R9" i="4"/>
  <c r="Q9" i="4"/>
  <c r="S9" i="4"/>
  <c r="R25" i="4"/>
  <c r="T25" i="4"/>
  <c r="S25" i="4"/>
  <c r="T12" i="4"/>
  <c r="Q12" i="4"/>
  <c r="S12" i="4"/>
  <c r="U12" i="4" s="1"/>
  <c r="R12" i="4"/>
  <c r="Q25" i="4"/>
  <c r="T15" i="4"/>
  <c r="R15" i="4"/>
  <c r="S15" i="4"/>
  <c r="Q15" i="4"/>
  <c r="T10" i="4"/>
  <c r="S10" i="4"/>
  <c r="U10" i="4" s="1"/>
  <c r="R10" i="4"/>
  <c r="Q10" i="4"/>
  <c r="Q22" i="4"/>
  <c r="Q26" i="4"/>
  <c r="R32" i="4"/>
  <c r="Q32" i="4"/>
  <c r="T32" i="4"/>
  <c r="S32" i="4"/>
  <c r="U32" i="4" s="1"/>
  <c r="T8" i="4"/>
  <c r="S8" i="4"/>
  <c r="R8" i="4"/>
  <c r="Q8" i="4"/>
  <c r="T11" i="4"/>
  <c r="R11" i="4"/>
  <c r="S11" i="4"/>
  <c r="Q11" i="4"/>
  <c r="T28" i="4"/>
  <c r="S28" i="4"/>
  <c r="R28" i="4"/>
  <c r="Q24" i="4"/>
  <c r="T17" i="4"/>
  <c r="Q17" i="4"/>
  <c r="S17" i="4"/>
  <c r="R17" i="4"/>
  <c r="R29" i="4"/>
  <c r="T29" i="4"/>
  <c r="S29" i="4"/>
  <c r="Q29" i="4"/>
  <c r="T30" i="4"/>
  <c r="S30" i="4"/>
  <c r="U30" i="4" s="1"/>
  <c r="R30" i="4"/>
  <c r="Q30" i="4"/>
  <c r="T18" i="4"/>
  <c r="S18" i="4"/>
  <c r="R18" i="4"/>
  <c r="T5" i="4"/>
  <c r="R5" i="4"/>
  <c r="Q5" i="4"/>
  <c r="S5" i="4"/>
  <c r="T13" i="4"/>
  <c r="R13" i="4"/>
  <c r="S13" i="4"/>
  <c r="Q13" i="4"/>
  <c r="R19" i="4"/>
  <c r="T19" i="4"/>
  <c r="S19" i="4"/>
  <c r="U19" i="4" s="1"/>
  <c r="R23" i="4"/>
  <c r="T23" i="4"/>
  <c r="S23" i="4"/>
  <c r="U23" i="4" s="1"/>
  <c r="R27" i="4"/>
  <c r="T27" i="4"/>
  <c r="S27" i="4"/>
  <c r="U27" i="4" s="1"/>
  <c r="T33" i="4"/>
  <c r="S33" i="4"/>
  <c r="U33" i="4" s="1"/>
  <c r="R33" i="4"/>
  <c r="Q33" i="4"/>
  <c r="U17" i="4" l="1"/>
  <c r="U11" i="4"/>
  <c r="U14" i="4"/>
  <c r="U29" i="4"/>
  <c r="V18" i="4"/>
  <c r="U15" i="4"/>
  <c r="U25" i="4"/>
  <c r="U4" i="4"/>
  <c r="W19" i="4"/>
  <c r="V29" i="4"/>
  <c r="U6" i="4"/>
  <c r="V24" i="4"/>
  <c r="U7" i="4"/>
  <c r="U13" i="4"/>
  <c r="U18" i="4"/>
  <c r="U28" i="4"/>
  <c r="U8" i="4"/>
  <c r="U9" i="4"/>
  <c r="W32" i="4"/>
  <c r="W3" i="4"/>
  <c r="V13" i="4"/>
  <c r="W15" i="4"/>
  <c r="W4" i="4"/>
  <c r="W8" i="4"/>
  <c r="V22" i="4"/>
  <c r="W29" i="4"/>
  <c r="V10" i="4"/>
  <c r="V25" i="4"/>
  <c r="W24" i="4"/>
  <c r="V33" i="4"/>
  <c r="V30" i="4"/>
  <c r="W17" i="4"/>
  <c r="V11" i="4"/>
  <c r="W10" i="4"/>
  <c r="W12" i="4"/>
  <c r="V9" i="4"/>
  <c r="W20" i="4"/>
  <c r="V7" i="4"/>
  <c r="U21" i="4"/>
  <c r="U24" i="4"/>
  <c r="W16" i="4"/>
  <c r="W22" i="4"/>
  <c r="W28" i="4"/>
  <c r="V8" i="4"/>
  <c r="V26" i="4"/>
  <c r="V31" i="4"/>
  <c r="W27" i="4"/>
  <c r="W25" i="4"/>
  <c r="V16" i="4"/>
  <c r="W23" i="4"/>
  <c r="U5" i="4"/>
  <c r="W9" i="4"/>
  <c r="W7" i="4"/>
  <c r="V5" i="4"/>
  <c r="V17" i="4"/>
  <c r="W21" i="4"/>
  <c r="U3" i="4"/>
  <c r="V23" i="4"/>
  <c r="V6" i="4"/>
  <c r="V19" i="4"/>
  <c r="V4" i="4"/>
  <c r="W18" i="4"/>
  <c r="W6" i="4"/>
  <c r="V14" i="4"/>
  <c r="W31" i="4"/>
  <c r="W13" i="4"/>
  <c r="W33" i="4"/>
  <c r="W30" i="4"/>
  <c r="W26" i="4"/>
  <c r="W11" i="4"/>
  <c r="V12" i="4"/>
  <c r="W5" i="4"/>
  <c r="V32" i="4"/>
  <c r="V15" i="4"/>
  <c r="V20" i="4"/>
  <c r="V27" i="4"/>
  <c r="V21" i="4"/>
  <c r="W14" i="4"/>
  <c r="V3" i="4"/>
  <c r="V28" i="4"/>
  <c r="O38" i="3" l="1"/>
  <c r="N38" i="3"/>
  <c r="M38" i="3"/>
  <c r="L38" i="3"/>
  <c r="O37" i="3"/>
  <c r="N37" i="3"/>
  <c r="P37" i="3" s="1"/>
  <c r="M37" i="3"/>
  <c r="L37" i="3"/>
  <c r="O36" i="3"/>
  <c r="N36" i="3"/>
  <c r="P36" i="3" s="1"/>
  <c r="M36" i="3"/>
  <c r="L36" i="3"/>
  <c r="O35" i="3"/>
  <c r="N35" i="3"/>
  <c r="P35" i="3" s="1"/>
  <c r="M35" i="3"/>
  <c r="L35" i="3"/>
  <c r="O34" i="3"/>
  <c r="N34" i="3"/>
  <c r="M34" i="3"/>
  <c r="L34" i="3"/>
  <c r="O33" i="3"/>
  <c r="N33" i="3"/>
  <c r="P33" i="3" s="1"/>
  <c r="M33" i="3"/>
  <c r="L33" i="3"/>
  <c r="O32" i="3"/>
  <c r="N32" i="3"/>
  <c r="P32" i="3" s="1"/>
  <c r="M32" i="3"/>
  <c r="L32" i="3"/>
  <c r="O31" i="3"/>
  <c r="N31" i="3"/>
  <c r="P31" i="3" s="1"/>
  <c r="M31" i="3"/>
  <c r="L31" i="3"/>
  <c r="O30" i="3"/>
  <c r="N30" i="3"/>
  <c r="M30" i="3"/>
  <c r="L30" i="3"/>
  <c r="O29" i="3"/>
  <c r="N29" i="3"/>
  <c r="P29" i="3" s="1"/>
  <c r="M29" i="3"/>
  <c r="L29" i="3"/>
  <c r="O28" i="3"/>
  <c r="N28" i="3"/>
  <c r="P28" i="3" s="1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P24" i="3" s="1"/>
  <c r="M24" i="3"/>
  <c r="L24" i="3"/>
  <c r="O23" i="3"/>
  <c r="N23" i="3"/>
  <c r="P23" i="3" s="1"/>
  <c r="M23" i="3"/>
  <c r="L23" i="3"/>
  <c r="O22" i="3"/>
  <c r="N22" i="3"/>
  <c r="M22" i="3"/>
  <c r="L22" i="3"/>
  <c r="O21" i="3"/>
  <c r="N21" i="3"/>
  <c r="P21" i="3" s="1"/>
  <c r="M21" i="3"/>
  <c r="L21" i="3"/>
  <c r="O20" i="3"/>
  <c r="N20" i="3"/>
  <c r="P20" i="3" s="1"/>
  <c r="M20" i="3"/>
  <c r="L20" i="3"/>
  <c r="O19" i="3"/>
  <c r="N19" i="3"/>
  <c r="P19" i="3" s="1"/>
  <c r="M19" i="3"/>
  <c r="L19" i="3"/>
  <c r="O18" i="3"/>
  <c r="N18" i="3"/>
  <c r="M18" i="3"/>
  <c r="L18" i="3"/>
  <c r="O17" i="3"/>
  <c r="N17" i="3"/>
  <c r="M17" i="3"/>
  <c r="L17" i="3"/>
  <c r="O16" i="3"/>
  <c r="N16" i="3"/>
  <c r="P16" i="3" s="1"/>
  <c r="M16" i="3"/>
  <c r="L16" i="3"/>
  <c r="O15" i="3"/>
  <c r="N15" i="3"/>
  <c r="P15" i="3" s="1"/>
  <c r="M15" i="3"/>
  <c r="L15" i="3"/>
  <c r="O14" i="3"/>
  <c r="N14" i="3"/>
  <c r="M14" i="3"/>
  <c r="L14" i="3"/>
  <c r="O13" i="3"/>
  <c r="N13" i="3"/>
  <c r="P13" i="3" s="1"/>
  <c r="M13" i="3"/>
  <c r="L13" i="3"/>
  <c r="O12" i="3"/>
  <c r="N12" i="3"/>
  <c r="P12" i="3" s="1"/>
  <c r="M12" i="3"/>
  <c r="L12" i="3"/>
  <c r="O11" i="3"/>
  <c r="N11" i="3"/>
  <c r="P11" i="3" s="1"/>
  <c r="M11" i="3"/>
  <c r="L11" i="3"/>
  <c r="O10" i="3"/>
  <c r="N10" i="3"/>
  <c r="M10" i="3"/>
  <c r="L10" i="3"/>
  <c r="O9" i="3"/>
  <c r="N9" i="3"/>
  <c r="P9" i="3" s="1"/>
  <c r="M9" i="3"/>
  <c r="L9" i="3"/>
  <c r="O8" i="3"/>
  <c r="N8" i="3"/>
  <c r="M8" i="3"/>
  <c r="L8" i="3"/>
  <c r="O7" i="3"/>
  <c r="N7" i="3"/>
  <c r="P7" i="3" s="1"/>
  <c r="M7" i="3"/>
  <c r="L7" i="3"/>
  <c r="O6" i="3"/>
  <c r="N6" i="3"/>
  <c r="M6" i="3"/>
  <c r="L6" i="3"/>
  <c r="O5" i="3"/>
  <c r="N5" i="3"/>
  <c r="P5" i="3" s="1"/>
  <c r="M5" i="3"/>
  <c r="L5" i="3"/>
  <c r="O4" i="3"/>
  <c r="N4" i="3"/>
  <c r="M4" i="3"/>
  <c r="L4" i="3"/>
  <c r="O3" i="3"/>
  <c r="N3" i="3"/>
  <c r="P3" i="3" s="1"/>
  <c r="M3" i="3"/>
  <c r="Q4" i="3" l="1"/>
  <c r="P27" i="3"/>
  <c r="R16" i="3"/>
  <c r="P10" i="3"/>
  <c r="Q5" i="3"/>
  <c r="Q28" i="3"/>
  <c r="Q22" i="3"/>
  <c r="Q37" i="3"/>
  <c r="P14" i="3"/>
  <c r="R25" i="3"/>
  <c r="Q23" i="3"/>
  <c r="R32" i="3"/>
  <c r="Q38" i="3"/>
  <c r="P4" i="3"/>
  <c r="R6" i="3"/>
  <c r="P17" i="3"/>
  <c r="R23" i="3"/>
  <c r="P30" i="3"/>
  <c r="R38" i="3"/>
  <c r="Q15" i="3"/>
  <c r="Q30" i="3"/>
  <c r="Q19" i="3"/>
  <c r="P26" i="3"/>
  <c r="Q32" i="3"/>
  <c r="Q14" i="3"/>
  <c r="Q29" i="3"/>
  <c r="Q31" i="3"/>
  <c r="P34" i="3"/>
  <c r="R7" i="3"/>
  <c r="R22" i="3"/>
  <c r="Q13" i="3"/>
  <c r="P18" i="3"/>
  <c r="R24" i="3"/>
  <c r="R15" i="3"/>
  <c r="P22" i="3"/>
  <c r="R30" i="3"/>
  <c r="Q21" i="3"/>
  <c r="R8" i="3"/>
  <c r="R34" i="3"/>
  <c r="P6" i="3"/>
  <c r="P8" i="3"/>
  <c r="R14" i="3"/>
  <c r="P25" i="3"/>
  <c r="R31" i="3"/>
  <c r="P38" i="3"/>
  <c r="R29" i="3"/>
  <c r="Q36" i="3"/>
  <c r="Q3" i="3"/>
  <c r="R4" i="3"/>
  <c r="R12" i="3"/>
  <c r="Q27" i="3"/>
  <c r="R28" i="3"/>
  <c r="Q35" i="3"/>
  <c r="R36" i="3"/>
  <c r="R3" i="3"/>
  <c r="Q10" i="3"/>
  <c r="R11" i="3"/>
  <c r="Q18" i="3"/>
  <c r="R19" i="3"/>
  <c r="Q26" i="3"/>
  <c r="R27" i="3"/>
  <c r="Q34" i="3"/>
  <c r="R35" i="3"/>
  <c r="Q9" i="3"/>
  <c r="R10" i="3"/>
  <c r="Q17" i="3"/>
  <c r="R18" i="3"/>
  <c r="Q25" i="3"/>
  <c r="R26" i="3"/>
  <c r="Q33" i="3"/>
  <c r="Q12" i="3"/>
  <c r="Q20" i="3"/>
  <c r="R37" i="3"/>
  <c r="Q11" i="3"/>
  <c r="R20" i="3"/>
  <c r="Q8" i="3"/>
  <c r="R9" i="3"/>
  <c r="R17" i="3"/>
  <c r="R33" i="3"/>
  <c r="Q7" i="3"/>
  <c r="Q6" i="3"/>
  <c r="R5" i="3"/>
  <c r="R13" i="3"/>
  <c r="R21" i="3"/>
  <c r="Q16" i="3"/>
  <c r="Q24" i="3"/>
  <c r="B14" i="2" l="1"/>
  <c r="R20" i="2"/>
  <c r="Q20" i="2"/>
  <c r="P20" i="2"/>
  <c r="O20" i="2"/>
  <c r="N20" i="2"/>
  <c r="M20" i="2"/>
  <c r="L20" i="2"/>
  <c r="K20" i="2"/>
  <c r="R19" i="2"/>
  <c r="Q19" i="2"/>
  <c r="P19" i="2"/>
  <c r="O19" i="2"/>
  <c r="N19" i="2"/>
  <c r="M19" i="2"/>
  <c r="L19" i="2"/>
  <c r="K19" i="2"/>
  <c r="R17" i="2"/>
  <c r="Q17" i="2"/>
  <c r="P17" i="2"/>
  <c r="O17" i="2"/>
  <c r="N17" i="2"/>
  <c r="M17" i="2"/>
  <c r="L17" i="2"/>
  <c r="L18" i="2" s="1"/>
  <c r="K17" i="2"/>
  <c r="R16" i="2"/>
  <c r="Q16" i="2"/>
  <c r="P16" i="2"/>
  <c r="O16" i="2"/>
  <c r="N16" i="2"/>
  <c r="M16" i="2"/>
  <c r="L16" i="2"/>
  <c r="K16" i="2"/>
  <c r="R15" i="2"/>
  <c r="Q15" i="2"/>
  <c r="P15" i="2"/>
  <c r="O15" i="2"/>
  <c r="N15" i="2"/>
  <c r="M15" i="2"/>
  <c r="L15" i="2"/>
  <c r="K15" i="2"/>
  <c r="R14" i="2"/>
  <c r="Q14" i="2"/>
  <c r="P14" i="2"/>
  <c r="O14" i="2"/>
  <c r="N14" i="2"/>
  <c r="M14" i="2"/>
  <c r="L14" i="2"/>
  <c r="K14" i="2"/>
  <c r="I14" i="2"/>
  <c r="C20" i="2"/>
  <c r="C19" i="2"/>
  <c r="C17" i="2"/>
  <c r="C16" i="2"/>
  <c r="C15" i="2"/>
  <c r="C14" i="2"/>
  <c r="I20" i="2"/>
  <c r="H20" i="2"/>
  <c r="G20" i="2"/>
  <c r="F20" i="2"/>
  <c r="E20" i="2"/>
  <c r="D20" i="2"/>
  <c r="I19" i="2"/>
  <c r="H19" i="2"/>
  <c r="G19" i="2"/>
  <c r="F19" i="2"/>
  <c r="E19" i="2"/>
  <c r="D19" i="2"/>
  <c r="I17" i="2"/>
  <c r="H17" i="2"/>
  <c r="G17" i="2"/>
  <c r="G18" i="2" s="1"/>
  <c r="F17" i="2"/>
  <c r="F18" i="2" s="1"/>
  <c r="E17" i="2"/>
  <c r="E18" i="2" s="1"/>
  <c r="D17" i="2"/>
  <c r="I16" i="2"/>
  <c r="H16" i="2"/>
  <c r="G16" i="2"/>
  <c r="F16" i="2"/>
  <c r="E16" i="2"/>
  <c r="D16" i="2"/>
  <c r="I15" i="2"/>
  <c r="H15" i="2"/>
  <c r="G15" i="2"/>
  <c r="F15" i="2"/>
  <c r="E15" i="2"/>
  <c r="D15" i="2"/>
  <c r="H14" i="2"/>
  <c r="G14" i="2"/>
  <c r="F14" i="2"/>
  <c r="E14" i="2"/>
  <c r="D14" i="2"/>
  <c r="B19" i="2"/>
  <c r="B16" i="2"/>
  <c r="B17" i="2"/>
  <c r="B15" i="2"/>
  <c r="B20" i="2"/>
  <c r="H18" i="2" l="1"/>
  <c r="N18" i="2"/>
  <c r="I18" i="2"/>
  <c r="P18" i="2"/>
  <c r="K18" i="2"/>
  <c r="Q18" i="2"/>
  <c r="R18" i="2"/>
  <c r="O18" i="2"/>
  <c r="M18" i="2"/>
  <c r="D18" i="2"/>
  <c r="C18" i="2"/>
  <c r="B18" i="2"/>
  <c r="C22" i="1"/>
  <c r="D22" i="1"/>
  <c r="D25" i="1"/>
  <c r="D24" i="1"/>
  <c r="D21" i="1"/>
  <c r="D20" i="1"/>
  <c r="D19" i="1"/>
  <c r="C19" i="1"/>
  <c r="C25" i="1"/>
  <c r="C24" i="1"/>
  <c r="C21" i="1"/>
  <c r="C20" i="1"/>
  <c r="B25" i="1"/>
  <c r="B24" i="1"/>
  <c r="B21" i="1"/>
  <c r="B20" i="1"/>
  <c r="B19" i="1"/>
  <c r="B22" i="1"/>
  <c r="B23" i="1" s="1"/>
  <c r="C23" i="1" l="1"/>
  <c r="D23" i="1"/>
</calcChain>
</file>

<file path=xl/sharedStrings.xml><?xml version="1.0" encoding="utf-8"?>
<sst xmlns="http://schemas.openxmlformats.org/spreadsheetml/2006/main" count="235" uniqueCount="62">
  <si>
    <t>mean</t>
  </si>
  <si>
    <t>median</t>
  </si>
  <si>
    <t>count</t>
  </si>
  <si>
    <t>SEM</t>
  </si>
  <si>
    <t>SD</t>
  </si>
  <si>
    <t>body mass (g) fish fed 1.4% taurine diet</t>
  </si>
  <si>
    <t>body mass (g) fish fed 5% taurine diet</t>
  </si>
  <si>
    <t>body mass (g) fish fed  0% taurine diet</t>
  </si>
  <si>
    <t>maximim</t>
  </si>
  <si>
    <t>minimum</t>
  </si>
  <si>
    <t xml:space="preserve">G=ganglion cell layer, IP=inner plexiform layer, IN=inner nuclear layer, OP=outer plexiform layer; </t>
  </si>
  <si>
    <t>ON=outer nuclear layer, C=cone photoreceptors, OS=outer segments of the photoreceptor layer, PE=pigmented epithelium.</t>
  </si>
  <si>
    <t>ON:IS-OS</t>
  </si>
  <si>
    <t>ON:OS</t>
  </si>
  <si>
    <t>C:OS</t>
  </si>
  <si>
    <t>T:C</t>
  </si>
  <si>
    <t>T:OS</t>
  </si>
  <si>
    <t>T:IS-OS</t>
  </si>
  <si>
    <t>ON:C</t>
  </si>
  <si>
    <t>log I</t>
  </si>
  <si>
    <t>fish 1      % max response</t>
  </si>
  <si>
    <t>fish 2      % max response</t>
  </si>
  <si>
    <t>fish 3      % max response</t>
  </si>
  <si>
    <t>fish 4     % max response</t>
  </si>
  <si>
    <t>fish 5     % max response</t>
  </si>
  <si>
    <t>fish 6    % max response</t>
  </si>
  <si>
    <t>fish 7     % max response</t>
  </si>
  <si>
    <t>fish 8     % max response</t>
  </si>
  <si>
    <t>fish 9     % max response</t>
  </si>
  <si>
    <t>fish 10     % max response</t>
  </si>
  <si>
    <t>fish 11     % max response</t>
  </si>
  <si>
    <t>fish 12     % max response</t>
  </si>
  <si>
    <t>fish 13   % max response</t>
  </si>
  <si>
    <t>fish 14   % max response</t>
  </si>
  <si>
    <t>fish 15    % max response</t>
  </si>
  <si>
    <t>mean % response of max</t>
  </si>
  <si>
    <t>medain response % of max</t>
  </si>
  <si>
    <t>SD response % of max</t>
  </si>
  <si>
    <t>mean % response rescaled</t>
  </si>
  <si>
    <t>median % response rescaled</t>
  </si>
  <si>
    <t>log I 25% response</t>
  </si>
  <si>
    <t>log I 50% response</t>
  </si>
  <si>
    <t>log I 75% response</t>
  </si>
  <si>
    <t xml:space="preserve">SD </t>
  </si>
  <si>
    <t>n</t>
  </si>
  <si>
    <t>0% taurine</t>
  </si>
  <si>
    <t>1.4% taurine</t>
  </si>
  <si>
    <t>5% taurine</t>
  </si>
  <si>
    <t>log I = 1.9</t>
  </si>
  <si>
    <t>log I = 2.7</t>
  </si>
  <si>
    <t>log I = 3.7</t>
  </si>
  <si>
    <t>medain</t>
  </si>
  <si>
    <t>response % of max</t>
  </si>
  <si>
    <t>response % of max rescaled</t>
  </si>
  <si>
    <t>Data for Figure 1</t>
  </si>
  <si>
    <t>Data for Figure 3</t>
  </si>
  <si>
    <t>Data for Figure 4</t>
  </si>
  <si>
    <t>Data for Figure 5</t>
  </si>
  <si>
    <t>Data for Figure 6</t>
  </si>
  <si>
    <t>Data for Figure 7</t>
  </si>
  <si>
    <t>wavelength</t>
  </si>
  <si>
    <t>wavelength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</si>
</sst>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0.0000"/>
    <numFmt numFmtId="169" formatCode="0.0"/>
    <numFmt numFmtId="170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 applyAlignment="1">
      <alignment horizontal="left" wrapText="1"/>
    </xf>
    <xf numFmtId="0" fontId="0" fillId="0" borderId="0" xfId="0" quotePrefix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quotePrefix="1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169" fontId="0" fillId="0" borderId="0" xfId="0" applyNumberFormat="1"/>
    <xf numFmtId="2" fontId="0" fillId="0" borderId="0" xfId="0" applyNumberFormat="1" applyFill="1" applyAlignment="1"/>
    <xf numFmtId="2" fontId="0" fillId="0" borderId="0" xfId="0" applyNumberFormat="1" applyFill="1"/>
    <xf numFmtId="11" fontId="0" fillId="0" borderId="0" xfId="0" quotePrefix="1" applyNumberFormat="1" applyFill="1" applyAlignment="1">
      <alignment horizontal="left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2" borderId="0" xfId="0" applyFill="1"/>
    <xf numFmtId="169" fontId="0" fillId="0" borderId="0" xfId="0" applyNumberFormat="1" applyAlignment="1">
      <alignment horizontal="center"/>
    </xf>
    <xf numFmtId="16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170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0%</a:t>
            </a:r>
            <a:r>
              <a:rPr lang="en-US" baseline="0"/>
              <a:t> taurine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409793038165314E-2"/>
          <c:y val="9.8024436447361016E-2"/>
          <c:w val="0.9389344692569167"/>
          <c:h val="0.63801631635320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'[1]V log I corrected'!$B$1</c:f>
              <c:strCache>
                <c:ptCount val="1"/>
                <c:pt idx="0">
                  <c:v>fish 1      % max response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corrected'!$B$2:$B$37</c:f>
              <c:numCache>
                <c:formatCode>General</c:formatCode>
                <c:ptCount val="36"/>
                <c:pt idx="0">
                  <c:v>-2.0100817463088796</c:v>
                </c:pt>
                <c:pt idx="1">
                  <c:v>-2.0100817463088796</c:v>
                </c:pt>
                <c:pt idx="2">
                  <c:v>-4.8680687994126437</c:v>
                </c:pt>
                <c:pt idx="3">
                  <c:v>-0.78582705835653577</c:v>
                </c:pt>
                <c:pt idx="4">
                  <c:v>-2.0100817463088796</c:v>
                </c:pt>
                <c:pt idx="5">
                  <c:v>-2.8290371007070347</c:v>
                </c:pt>
                <c:pt idx="6">
                  <c:v>-2.0100817463088796</c:v>
                </c:pt>
                <c:pt idx="7">
                  <c:v>-3.6438141114603</c:v>
                </c:pt>
                <c:pt idx="8">
                  <c:v>0.84372696314999462</c:v>
                </c:pt>
                <c:pt idx="9">
                  <c:v>-2.4195594235079581</c:v>
                </c:pt>
                <c:pt idx="10">
                  <c:v>-3.2343364342612229</c:v>
                </c:pt>
                <c:pt idx="11">
                  <c:v>2.477459328301415</c:v>
                </c:pt>
                <c:pt idx="12">
                  <c:v>20.431801970387482</c:v>
                </c:pt>
                <c:pt idx="13">
                  <c:v>2.0679816511023383</c:v>
                </c:pt>
                <c:pt idx="14">
                  <c:v>3.292236339054682</c:v>
                </c:pt>
                <c:pt idx="15">
                  <c:v>30.835877646159958</c:v>
                </c:pt>
                <c:pt idx="16">
                  <c:v>55.52153190016147</c:v>
                </c:pt>
                <c:pt idx="17">
                  <c:v>46.54644975094088</c:v>
                </c:pt>
                <c:pt idx="18">
                  <c:v>30.631138807560422</c:v>
                </c:pt>
                <c:pt idx="19">
                  <c:v>37.161889924521205</c:v>
                </c:pt>
                <c:pt idx="20">
                  <c:v>39.610399300425897</c:v>
                </c:pt>
                <c:pt idx="21">
                  <c:v>46.136972073741802</c:v>
                </c:pt>
                <c:pt idx="22">
                  <c:v>51.848767836304447</c:v>
                </c:pt>
                <c:pt idx="23">
                  <c:v>55.931009577360534</c:v>
                </c:pt>
                <c:pt idx="24">
                  <c:v>63.681837038628785</c:v>
                </c:pt>
                <c:pt idx="25">
                  <c:v>84.084689056619553</c:v>
                </c:pt>
                <c:pt idx="26">
                  <c:v>100</c:v>
                </c:pt>
                <c:pt idx="27">
                  <c:v>88.166930797675647</c:v>
                </c:pt>
                <c:pt idx="28">
                  <c:v>97.956789957649519</c:v>
                </c:pt>
                <c:pt idx="29">
                  <c:v>95.917758258943906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2E-4A6E-AE67-406EE7BA6C01}"/>
            </c:ext>
          </c:extLst>
        </c:ser>
        <c:ser>
          <c:idx val="1"/>
          <c:order val="1"/>
          <c:tx>
            <c:strRef>
              <c:f>'[1]V log I corrected'!$C$1</c:f>
              <c:strCache>
                <c:ptCount val="1"/>
                <c:pt idx="0">
                  <c:v>fish 2      % max response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corrected'!$C$2:$C$37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2E-4A6E-AE67-406EE7BA6C01}"/>
            </c:ext>
          </c:extLst>
        </c:ser>
        <c:ser>
          <c:idx val="2"/>
          <c:order val="2"/>
          <c:tx>
            <c:strRef>
              <c:f>'[1]V log I corrected'!$D$1</c:f>
              <c:strCache>
                <c:ptCount val="1"/>
                <c:pt idx="0">
                  <c:v>fish 3      % max response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corrected'!$D$2:$D$37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2E-4A6E-AE67-406EE7BA6C01}"/>
            </c:ext>
          </c:extLst>
        </c:ser>
        <c:ser>
          <c:idx val="3"/>
          <c:order val="3"/>
          <c:tx>
            <c:strRef>
              <c:f>'[1]V log I corrected'!$E$1</c:f>
              <c:strCache>
                <c:ptCount val="1"/>
                <c:pt idx="0">
                  <c:v>fish 4     % max response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corrected'!$E$2:$E$37</c:f>
              <c:numCache>
                <c:formatCode>General</c:formatCode>
                <c:ptCount val="36"/>
                <c:pt idx="0">
                  <c:v>-0.16135509335802772</c:v>
                </c:pt>
                <c:pt idx="1">
                  <c:v>4.608750076878831</c:v>
                </c:pt>
                <c:pt idx="2">
                  <c:v>-1.2195695509191049</c:v>
                </c:pt>
                <c:pt idx="3">
                  <c:v>0.90228610501105666</c:v>
                </c:pt>
                <c:pt idx="4">
                  <c:v>-2.5328408264564422</c:v>
                </c:pt>
                <c:pt idx="5">
                  <c:v>-2.809604607664725</c:v>
                </c:pt>
                <c:pt idx="6">
                  <c:v>-2.2777840084801841</c:v>
                </c:pt>
                <c:pt idx="7">
                  <c:v>-1.2195695509191049</c:v>
                </c:pt>
                <c:pt idx="8">
                  <c:v>3.0187150201332105</c:v>
                </c:pt>
                <c:pt idx="9">
                  <c:v>-1.2195695509191049</c:v>
                </c:pt>
                <c:pt idx="10">
                  <c:v>-0.16135509335802772</c:v>
                </c:pt>
                <c:pt idx="11">
                  <c:v>1.9605005625721312</c:v>
                </c:pt>
                <c:pt idx="12">
                  <c:v>3.0187150201332105</c:v>
                </c:pt>
                <c:pt idx="13">
                  <c:v>0.37046550582651327</c:v>
                </c:pt>
                <c:pt idx="14">
                  <c:v>-2.2777840084801841</c:v>
                </c:pt>
                <c:pt idx="15">
                  <c:v>1.9605005625721312</c:v>
                </c:pt>
                <c:pt idx="16">
                  <c:v>6.198785133624451</c:v>
                </c:pt>
                <c:pt idx="17">
                  <c:v>2.492321161756677</c:v>
                </c:pt>
                <c:pt idx="18">
                  <c:v>6.198785133624451</c:v>
                </c:pt>
                <c:pt idx="19">
                  <c:v>4.0823562185022926</c:v>
                </c:pt>
                <c:pt idx="20">
                  <c:v>2.492321161756677</c:v>
                </c:pt>
                <c:pt idx="21">
                  <c:v>7.7888201903700711</c:v>
                </c:pt>
                <c:pt idx="22">
                  <c:v>11.500710903045849</c:v>
                </c:pt>
                <c:pt idx="23">
                  <c:v>14.14896041735255</c:v>
                </c:pt>
                <c:pt idx="24">
                  <c:v>13.617139818168008</c:v>
                </c:pt>
                <c:pt idx="25">
                  <c:v>21.040921243519566</c:v>
                </c:pt>
                <c:pt idx="26">
                  <c:v>31.639346041554372</c:v>
                </c:pt>
                <c:pt idx="27">
                  <c:v>47.534269868202557</c:v>
                </c:pt>
                <c:pt idx="28">
                  <c:v>92.0498247162719</c:v>
                </c:pt>
                <c:pt idx="29">
                  <c:v>100</c:v>
                </c:pt>
                <c:pt idx="30">
                  <c:v>99.473606141623463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2E-4A6E-AE67-406EE7BA6C01}"/>
            </c:ext>
          </c:extLst>
        </c:ser>
        <c:ser>
          <c:idx val="4"/>
          <c:order val="4"/>
          <c:tx>
            <c:strRef>
              <c:f>'[1]V log I corrected'!$F$1</c:f>
              <c:strCache>
                <c:ptCount val="1"/>
                <c:pt idx="0">
                  <c:v>fish 5     % max response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corrected'!$F$2:$F$37</c:f>
              <c:numCache>
                <c:formatCode>General</c:formatCode>
                <c:ptCount val="36"/>
                <c:pt idx="5">
                  <c:v>1.1010264759768</c:v>
                </c:pt>
                <c:pt idx="6">
                  <c:v>-7.8309672927267595</c:v>
                </c:pt>
                <c:pt idx="7">
                  <c:v>-3.0203501763541358</c:v>
                </c:pt>
                <c:pt idx="8">
                  <c:v>-0.9596618501886679</c:v>
                </c:pt>
                <c:pt idx="9">
                  <c:v>3.8439222002243478</c:v>
                </c:pt>
                <c:pt idx="10">
                  <c:v>-0.96317838316847049</c:v>
                </c:pt>
                <c:pt idx="11">
                  <c:v>9.6848834796797103</c:v>
                </c:pt>
                <c:pt idx="12">
                  <c:v>2.8170945701214256</c:v>
                </c:pt>
                <c:pt idx="13">
                  <c:v>-3.7095906403958265</c:v>
                </c:pt>
                <c:pt idx="14">
                  <c:v>-0.96317838316847049</c:v>
                </c:pt>
                <c:pt idx="15">
                  <c:v>-4.7364182704987554</c:v>
                </c:pt>
                <c:pt idx="16">
                  <c:v>0.411786011935109</c:v>
                </c:pt>
                <c:pt idx="17">
                  <c:v>0.411786011935109</c:v>
                </c:pt>
                <c:pt idx="18">
                  <c:v>7.2795749214933956</c:v>
                </c:pt>
                <c:pt idx="19">
                  <c:v>4.303415842918815</c:v>
                </c:pt>
                <c:pt idx="20">
                  <c:v>-1.1894086715358982</c:v>
                </c:pt>
                <c:pt idx="21">
                  <c:v>10.029503711700553</c:v>
                </c:pt>
                <c:pt idx="22">
                  <c:v>7.9688153855350858</c:v>
                </c:pt>
                <c:pt idx="23">
                  <c:v>14.836604295093379</c:v>
                </c:pt>
                <c:pt idx="24">
                  <c:v>17.583016552320728</c:v>
                </c:pt>
                <c:pt idx="25">
                  <c:v>28.913285813250994</c:v>
                </c:pt>
                <c:pt idx="26">
                  <c:v>25.822253324002791</c:v>
                </c:pt>
                <c:pt idx="27">
                  <c:v>48.489824911822929</c:v>
                </c:pt>
                <c:pt idx="28">
                  <c:v>70.468156035601368</c:v>
                </c:pt>
                <c:pt idx="29">
                  <c:v>68.407467709435906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2E-4A6E-AE67-406EE7BA6C01}"/>
            </c:ext>
          </c:extLst>
        </c:ser>
        <c:ser>
          <c:idx val="5"/>
          <c:order val="5"/>
          <c:tx>
            <c:strRef>
              <c:f>'[1]V log I corrected'!$G$1</c:f>
              <c:strCache>
                <c:ptCount val="1"/>
                <c:pt idx="0">
                  <c:v>fish 6    % max response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corrected'!$G$2:$G$37</c:f>
              <c:numCache>
                <c:formatCode>General</c:formatCode>
                <c:ptCount val="36"/>
                <c:pt idx="5">
                  <c:v>-0.73005564871879836</c:v>
                </c:pt>
                <c:pt idx="6">
                  <c:v>2.3682214840370417</c:v>
                </c:pt>
                <c:pt idx="7">
                  <c:v>-0.44839409119554008</c:v>
                </c:pt>
                <c:pt idx="8">
                  <c:v>-0.54260171111799493</c:v>
                </c:pt>
                <c:pt idx="9">
                  <c:v>0.48983689905258371</c:v>
                </c:pt>
                <c:pt idx="10">
                  <c:v>-1.0117172062420567</c:v>
                </c:pt>
                <c:pt idx="11">
                  <c:v>0.58404451897503762</c:v>
                </c:pt>
                <c:pt idx="12">
                  <c:v>-1.0117172062420567</c:v>
                </c:pt>
                <c:pt idx="13">
                  <c:v>0.30238296145178023</c:v>
                </c:pt>
                <c:pt idx="14">
                  <c:v>9.0329299424286766</c:v>
                </c:pt>
                <c:pt idx="15">
                  <c:v>6.5921835446418084</c:v>
                </c:pt>
                <c:pt idx="16">
                  <c:v>4.0106063680933115</c:v>
                </c:pt>
                <c:pt idx="17">
                  <c:v>7.4371682172115827</c:v>
                </c:pt>
                <c:pt idx="18">
                  <c:v>8.5638144473046154</c:v>
                </c:pt>
                <c:pt idx="19">
                  <c:v>9.5025260886747898</c:v>
                </c:pt>
                <c:pt idx="20">
                  <c:v>12.459491791546949</c:v>
                </c:pt>
                <c:pt idx="21">
                  <c:v>11.849545517661259</c:v>
                </c:pt>
                <c:pt idx="22">
                  <c:v>18.608461595975349</c:v>
                </c:pt>
                <c:pt idx="23">
                  <c:v>27.526462514553053</c:v>
                </c:pt>
                <c:pt idx="24">
                  <c:v>33.159693665018217</c:v>
                </c:pt>
                <c:pt idx="25">
                  <c:v>39.449494248208246</c:v>
                </c:pt>
                <c:pt idx="26">
                  <c:v>53.155741644681328</c:v>
                </c:pt>
                <c:pt idx="27">
                  <c:v>62.261196500859839</c:v>
                </c:pt>
                <c:pt idx="28">
                  <c:v>68.645204703972311</c:v>
                </c:pt>
                <c:pt idx="29">
                  <c:v>89.016160558837043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2E-4A6E-AE67-406EE7BA6C01}"/>
            </c:ext>
          </c:extLst>
        </c:ser>
        <c:ser>
          <c:idx val="6"/>
          <c:order val="6"/>
          <c:tx>
            <c:strRef>
              <c:f>'[1]V log I corrected'!$H$1</c:f>
              <c:strCache>
                <c:ptCount val="1"/>
                <c:pt idx="0">
                  <c:v>fish 7     % max response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corrected'!$H$2:$H$37</c:f>
              <c:numCache>
                <c:formatCode>General</c:formatCode>
                <c:ptCount val="36"/>
                <c:pt idx="0">
                  <c:v>3.3439728226378427</c:v>
                </c:pt>
                <c:pt idx="1">
                  <c:v>-8.4579273528204091</c:v>
                </c:pt>
                <c:pt idx="2">
                  <c:v>14.829021540299397</c:v>
                </c:pt>
                <c:pt idx="3">
                  <c:v>3.3439728226378427</c:v>
                </c:pt>
                <c:pt idx="4">
                  <c:v>-7.3081158771045747</c:v>
                </c:pt>
                <c:pt idx="5">
                  <c:v>-1.758315600851168</c:v>
                </c:pt>
                <c:pt idx="6">
                  <c:v>-3.9926083547989766</c:v>
                </c:pt>
                <c:pt idx="7">
                  <c:v>8.4495277560010429</c:v>
                </c:pt>
                <c:pt idx="8">
                  <c:v>16.423078358905435</c:v>
                </c:pt>
                <c:pt idx="9">
                  <c:v>14.829021540299397</c:v>
                </c:pt>
                <c:pt idx="10">
                  <c:v>10.362069287340873</c:v>
                </c:pt>
                <c:pt idx="11">
                  <c:v>17.700283719714776</c:v>
                </c:pt>
                <c:pt idx="12">
                  <c:v>31.417991936387047</c:v>
                </c:pt>
                <c:pt idx="13">
                  <c:v>22.325661701571661</c:v>
                </c:pt>
                <c:pt idx="14">
                  <c:v>21.368574308433192</c:v>
                </c:pt>
                <c:pt idx="15">
                  <c:v>25.515408593720835</c:v>
                </c:pt>
                <c:pt idx="16">
                  <c:v>43.059833128009849</c:v>
                </c:pt>
                <c:pt idx="17">
                  <c:v>25.196923880987043</c:v>
                </c:pt>
                <c:pt idx="18">
                  <c:v>41.465776309403815</c:v>
                </c:pt>
                <c:pt idx="19">
                  <c:v>46.089521036323596</c:v>
                </c:pt>
                <c:pt idx="20">
                  <c:v>52.630707059394474</c:v>
                </c:pt>
                <c:pt idx="21">
                  <c:v>29.502183895173033</c:v>
                </c:pt>
                <c:pt idx="22">
                  <c:v>47.366726397132936</c:v>
                </c:pt>
                <c:pt idx="23">
                  <c:v>36.201795647142269</c:v>
                </c:pt>
                <c:pt idx="24">
                  <c:v>58.531657147123596</c:v>
                </c:pt>
                <c:pt idx="25">
                  <c:v>99.363030574532416</c:v>
                </c:pt>
                <c:pt idx="26">
                  <c:v>38.436088401090082</c:v>
                </c:pt>
                <c:pt idx="27">
                  <c:v>35.881677679471387</c:v>
                </c:pt>
                <c:pt idx="28">
                  <c:v>80.224549221637346</c:v>
                </c:pt>
                <c:pt idx="29">
                  <c:v>60.125713965729631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12E-4A6E-AE67-406EE7BA6C01}"/>
            </c:ext>
          </c:extLst>
        </c:ser>
        <c:ser>
          <c:idx val="7"/>
          <c:order val="7"/>
          <c:tx>
            <c:strRef>
              <c:f>'[1]V log I corrected'!$I$1</c:f>
              <c:strCache>
                <c:ptCount val="1"/>
                <c:pt idx="0">
                  <c:v>fish 8     % max response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corrected'!$I$2:$I$37</c:f>
              <c:numCache>
                <c:formatCode>General</c:formatCode>
                <c:ptCount val="36"/>
                <c:pt idx="0">
                  <c:v>0.90849229537221987</c:v>
                </c:pt>
                <c:pt idx="1">
                  <c:v>4.1167987787711402</c:v>
                </c:pt>
                <c:pt idx="2">
                  <c:v>-0.8100338465580984</c:v>
                </c:pt>
                <c:pt idx="3">
                  <c:v>0.79470592283485353</c:v>
                </c:pt>
                <c:pt idx="4">
                  <c:v>-0.8100338465580984</c:v>
                </c:pt>
                <c:pt idx="5">
                  <c:v>-0.4663286181720348</c:v>
                </c:pt>
                <c:pt idx="6">
                  <c:v>1.367156951682631</c:v>
                </c:pt>
                <c:pt idx="7">
                  <c:v>-2.0698953321780031</c:v>
                </c:pt>
                <c:pt idx="8">
                  <c:v>-1.6112306758675909</c:v>
                </c:pt>
                <c:pt idx="9">
                  <c:v>-0.23640976232333738</c:v>
                </c:pt>
                <c:pt idx="10">
                  <c:v>-1.0387796470198123</c:v>
                </c:pt>
                <c:pt idx="11">
                  <c:v>0.33604126652444122</c:v>
                </c:pt>
                <c:pt idx="12">
                  <c:v>0.79470592283485353</c:v>
                </c:pt>
                <c:pt idx="13">
                  <c:v>-0.58011499070939987</c:v>
                </c:pt>
                <c:pt idx="14">
                  <c:v>-0.69507441863374864</c:v>
                </c:pt>
                <c:pt idx="15">
                  <c:v>3.1425762798816321</c:v>
                </c:pt>
                <c:pt idx="16">
                  <c:v>7.5526780072447899</c:v>
                </c:pt>
                <c:pt idx="17">
                  <c:v>7.7825968630934899</c:v>
                </c:pt>
                <c:pt idx="18">
                  <c:v>6.9802269783970123</c:v>
                </c:pt>
                <c:pt idx="19">
                  <c:v>11.905886548339268</c:v>
                </c:pt>
                <c:pt idx="20">
                  <c:v>8.8137125482516794</c:v>
                </c:pt>
                <c:pt idx="21">
                  <c:v>15.3429388321999</c:v>
                </c:pt>
                <c:pt idx="22">
                  <c:v>19.467401572832664</c:v>
                </c:pt>
                <c:pt idx="23">
                  <c:v>21.528459887762057</c:v>
                </c:pt>
                <c:pt idx="24">
                  <c:v>31.609697883495265</c:v>
                </c:pt>
                <c:pt idx="25">
                  <c:v>39.170039852601676</c:v>
                </c:pt>
                <c:pt idx="26">
                  <c:v>49.823728877182667</c:v>
                </c:pt>
                <c:pt idx="27">
                  <c:v>59.103770043606389</c:v>
                </c:pt>
                <c:pt idx="28">
                  <c:v>64.601880642396409</c:v>
                </c:pt>
                <c:pt idx="29">
                  <c:v>68.49642452718048</c:v>
                </c:pt>
                <c:pt idx="30">
                  <c:v>84.763770106169332</c:v>
                </c:pt>
                <c:pt idx="31">
                  <c:v>93.813305889050852</c:v>
                </c:pt>
                <c:pt idx="32">
                  <c:v>99.656294771613943</c:v>
                </c:pt>
                <c:pt idx="33">
                  <c:v>100</c:v>
                </c:pt>
                <c:pt idx="34">
                  <c:v>98.853924886917454</c:v>
                </c:pt>
                <c:pt idx="35">
                  <c:v>95.990496687291596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12E-4A6E-AE67-406EE7BA6C01}"/>
            </c:ext>
          </c:extLst>
        </c:ser>
        <c:ser>
          <c:idx val="8"/>
          <c:order val="8"/>
          <c:tx>
            <c:strRef>
              <c:f>'[1]V log I corrected'!$J$1</c:f>
              <c:strCache>
                <c:ptCount val="1"/>
                <c:pt idx="0">
                  <c:v>fish 9     % max response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corrected'!$J$2:$J$37</c:f>
              <c:numCache>
                <c:formatCode>General</c:formatCode>
                <c:ptCount val="36"/>
                <c:pt idx="0">
                  <c:v>-0.61439815779809204</c:v>
                </c:pt>
                <c:pt idx="1">
                  <c:v>9.4674223400066833</c:v>
                </c:pt>
                <c:pt idx="2">
                  <c:v>-5.9133754842893387</c:v>
                </c:pt>
                <c:pt idx="3">
                  <c:v>-1.1305323129758116</c:v>
                </c:pt>
                <c:pt idx="4">
                  <c:v>-0.35500765929852085</c:v>
                </c:pt>
                <c:pt idx="5">
                  <c:v>3.9090545150158631</c:v>
                </c:pt>
                <c:pt idx="6">
                  <c:v>-7.0753390438945614</c:v>
                </c:pt>
                <c:pt idx="7">
                  <c:v>-1.3899228114753828</c:v>
                </c:pt>
                <c:pt idx="8">
                  <c:v>3.3929203598381461</c:v>
                </c:pt>
                <c:pt idx="9">
                  <c:v>-2.2938192934917465</c:v>
                </c:pt>
                <c:pt idx="10">
                  <c:v>4.4265120911042946</c:v>
                </c:pt>
                <c:pt idx="11">
                  <c:v>-2.4235145427415312</c:v>
                </c:pt>
                <c:pt idx="12">
                  <c:v>-0.61439815779809204</c:v>
                </c:pt>
                <c:pt idx="13">
                  <c:v>-1.2602275622255961</c:v>
                </c:pt>
                <c:pt idx="14">
                  <c:v>4.8142744179429391</c:v>
                </c:pt>
                <c:pt idx="15">
                  <c:v>5.0081555813622654</c:v>
                </c:pt>
                <c:pt idx="16">
                  <c:v>1.4541087256449206</c:v>
                </c:pt>
                <c:pt idx="17">
                  <c:v>21.357035801844184</c:v>
                </c:pt>
                <c:pt idx="18">
                  <c:v>11.792672880127844</c:v>
                </c:pt>
                <c:pt idx="19">
                  <c:v>9.2080318415071094</c:v>
                </c:pt>
                <c:pt idx="20">
                  <c:v>10.113251744434187</c:v>
                </c:pt>
                <c:pt idx="21">
                  <c:v>29.498721244545024</c:v>
                </c:pt>
                <c:pt idx="22">
                  <c:v>16.05805847535294</c:v>
                </c:pt>
                <c:pt idx="23">
                  <c:v>28.335434264029086</c:v>
                </c:pt>
                <c:pt idx="24">
                  <c:v>41.389658127293231</c:v>
                </c:pt>
                <c:pt idx="25">
                  <c:v>44.362061492752616</c:v>
                </c:pt>
                <c:pt idx="26">
                  <c:v>56.639437281428762</c:v>
                </c:pt>
                <c:pt idx="27">
                  <c:v>57.673029012694911</c:v>
                </c:pt>
                <c:pt idx="28">
                  <c:v>79.644462972337195</c:v>
                </c:pt>
                <c:pt idx="29">
                  <c:v>99.677085297786249</c:v>
                </c:pt>
                <c:pt idx="30">
                  <c:v>100</c:v>
                </c:pt>
                <c:pt idx="31">
                  <c:v>92.439296337101766</c:v>
                </c:pt>
                <c:pt idx="32">
                  <c:v>99.159627721697802</c:v>
                </c:pt>
                <c:pt idx="33">
                  <c:v>90.370789453658745</c:v>
                </c:pt>
                <c:pt idx="34">
                  <c:v>92.051534010263126</c:v>
                </c:pt>
                <c:pt idx="35">
                  <c:v>91.405704605835624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2E-4A6E-AE67-406EE7BA6C01}"/>
            </c:ext>
          </c:extLst>
        </c:ser>
        <c:ser>
          <c:idx val="9"/>
          <c:order val="9"/>
          <c:tx>
            <c:strRef>
              <c:f>'[1]V log I corrected'!$K$1</c:f>
              <c:strCache>
                <c:ptCount val="1"/>
                <c:pt idx="0">
                  <c:v>fish 10     % max response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corrected'!$K$2:$K$37</c:f>
              <c:numCache>
                <c:formatCode>General</c:formatCode>
                <c:ptCount val="36"/>
                <c:pt idx="10">
                  <c:v>3.1228876571583091</c:v>
                </c:pt>
                <c:pt idx="11">
                  <c:v>-4.3513527810922152</c:v>
                </c:pt>
                <c:pt idx="12">
                  <c:v>1.3125180008346533</c:v>
                </c:pt>
                <c:pt idx="13">
                  <c:v>-0.19690708924299355</c:v>
                </c:pt>
                <c:pt idx="14">
                  <c:v>1.2067171767637905</c:v>
                </c:pt>
                <c:pt idx="15">
                  <c:v>-1.0938629644215323</c:v>
                </c:pt>
                <c:pt idx="16">
                  <c:v>4.6017480647265954</c:v>
                </c:pt>
                <c:pt idx="17">
                  <c:v>4.1961782391216191</c:v>
                </c:pt>
                <c:pt idx="18">
                  <c:v>7.2761577842956324</c:v>
                </c:pt>
                <c:pt idx="19">
                  <c:v>12.150049079826724</c:v>
                </c:pt>
                <c:pt idx="20">
                  <c:v>20.903303924622794</c:v>
                </c:pt>
                <c:pt idx="21">
                  <c:v>31.124839094580061</c:v>
                </c:pt>
                <c:pt idx="22">
                  <c:v>34.535152323797554</c:v>
                </c:pt>
                <c:pt idx="23">
                  <c:v>45.979274794129232</c:v>
                </c:pt>
                <c:pt idx="24">
                  <c:v>52.770512134766747</c:v>
                </c:pt>
                <c:pt idx="25">
                  <c:v>66.961341554449234</c:v>
                </c:pt>
                <c:pt idx="26">
                  <c:v>58.870517424807943</c:v>
                </c:pt>
                <c:pt idx="27">
                  <c:v>66.014424179015009</c:v>
                </c:pt>
                <c:pt idx="28">
                  <c:v>55.975101539401997</c:v>
                </c:pt>
                <c:pt idx="29">
                  <c:v>90.662489493390382</c:v>
                </c:pt>
                <c:pt idx="30">
                  <c:v>76.755558951631372</c:v>
                </c:pt>
                <c:pt idx="31">
                  <c:v>82.294819874097016</c:v>
                </c:pt>
                <c:pt idx="32">
                  <c:v>98.954922971122244</c:v>
                </c:pt>
                <c:pt idx="33">
                  <c:v>100</c:v>
                </c:pt>
                <c:pt idx="34">
                  <c:v>93.443875601742192</c:v>
                </c:pt>
                <c:pt idx="35">
                  <c:v>86.066031469867326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12E-4A6E-AE67-406EE7BA6C01}"/>
            </c:ext>
          </c:extLst>
        </c:ser>
        <c:ser>
          <c:idx val="10"/>
          <c:order val="10"/>
          <c:tx>
            <c:strRef>
              <c:f>'[1]V log I corrected'!$L$1</c:f>
              <c:strCache>
                <c:ptCount val="1"/>
                <c:pt idx="0">
                  <c:v>fish 11     % max response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corrected'!$L$2:$L$37</c:f>
              <c:numCache>
                <c:formatCode>General</c:formatCode>
                <c:ptCount val="36"/>
                <c:pt idx="0">
                  <c:v>-0.64452599057032245</c:v>
                </c:pt>
                <c:pt idx="1">
                  <c:v>-1.1407074330019622</c:v>
                </c:pt>
                <c:pt idx="2">
                  <c:v>0.24554129826177104</c:v>
                </c:pt>
                <c:pt idx="3">
                  <c:v>-0.21717896789798533</c:v>
                </c:pt>
                <c:pt idx="4">
                  <c:v>-0.26689271550192656</c:v>
                </c:pt>
                <c:pt idx="5">
                  <c:v>-0.90456713188324356</c:v>
                </c:pt>
                <c:pt idx="6">
                  <c:v>-0.12539974155224845</c:v>
                </c:pt>
                <c:pt idx="7">
                  <c:v>-0.14547644731537829</c:v>
                </c:pt>
                <c:pt idx="8">
                  <c:v>1.038093159101519</c:v>
                </c:pt>
                <c:pt idx="9">
                  <c:v>0.88417174825085654</c:v>
                </c:pt>
                <c:pt idx="10">
                  <c:v>1.5170659965933331</c:v>
                </c:pt>
                <c:pt idx="11">
                  <c:v>-0.24012377448441954</c:v>
                </c:pt>
                <c:pt idx="12">
                  <c:v>1.9587535233821913</c:v>
                </c:pt>
                <c:pt idx="13">
                  <c:v>2.5438460913362628</c:v>
                </c:pt>
                <c:pt idx="14">
                  <c:v>2.0495767161201597</c:v>
                </c:pt>
                <c:pt idx="15">
                  <c:v>12.315943613137813</c:v>
                </c:pt>
                <c:pt idx="16">
                  <c:v>24.131084954739773</c:v>
                </c:pt>
                <c:pt idx="17">
                  <c:v>23.919801527423026</c:v>
                </c:pt>
                <c:pt idx="18">
                  <c:v>24.915988546717379</c:v>
                </c:pt>
                <c:pt idx="19">
                  <c:v>25.386357081739273</c:v>
                </c:pt>
                <c:pt idx="20">
                  <c:v>25.525937988473419</c:v>
                </c:pt>
                <c:pt idx="21">
                  <c:v>26.052712506353643</c:v>
                </c:pt>
                <c:pt idx="22">
                  <c:v>32.569993610508725</c:v>
                </c:pt>
                <c:pt idx="23">
                  <c:v>38.507918348356341</c:v>
                </c:pt>
                <c:pt idx="24">
                  <c:v>45.255603551983533</c:v>
                </c:pt>
                <c:pt idx="25">
                  <c:v>56.094156563250387</c:v>
                </c:pt>
                <c:pt idx="26">
                  <c:v>58.893422966795363</c:v>
                </c:pt>
                <c:pt idx="27">
                  <c:v>70.298903907468699</c:v>
                </c:pt>
                <c:pt idx="28">
                  <c:v>78.599187690111265</c:v>
                </c:pt>
                <c:pt idx="29">
                  <c:v>86.634650163402071</c:v>
                </c:pt>
                <c:pt idx="30">
                  <c:v>94.520015360273305</c:v>
                </c:pt>
                <c:pt idx="31">
                  <c:v>92.94160387384818</c:v>
                </c:pt>
                <c:pt idx="32">
                  <c:v>100</c:v>
                </c:pt>
                <c:pt idx="33">
                  <c:v>92.214062298336657</c:v>
                </c:pt>
                <c:pt idx="34">
                  <c:v>91.598376654934015</c:v>
                </c:pt>
                <c:pt idx="35">
                  <c:v>93.859396137305538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2E-4A6E-AE67-406EE7BA6C01}"/>
            </c:ext>
          </c:extLst>
        </c:ser>
        <c:ser>
          <c:idx val="11"/>
          <c:order val="11"/>
          <c:tx>
            <c:strRef>
              <c:f>'[1]V log I corrected'!$M$1</c:f>
              <c:strCache>
                <c:ptCount val="1"/>
                <c:pt idx="0">
                  <c:v>fish 12     % max response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corrected'!$M$2:$M$37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12E-4A6E-AE67-406EE7BA6C01}"/>
            </c:ext>
          </c:extLst>
        </c:ser>
        <c:ser>
          <c:idx val="12"/>
          <c:order val="12"/>
          <c:tx>
            <c:strRef>
              <c:f>'[1]V log I corrected'!$N$1</c:f>
              <c:strCache>
                <c:ptCount val="1"/>
                <c:pt idx="0">
                  <c:v>fish 13   % max response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corrected'!$N$2:$N$37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2E-4A6E-AE67-406EE7BA6C01}"/>
            </c:ext>
          </c:extLst>
        </c:ser>
        <c:ser>
          <c:idx val="13"/>
          <c:order val="13"/>
          <c:tx>
            <c:strRef>
              <c:f>'[1]V log I corrected'!$O$1</c:f>
              <c:strCache>
                <c:ptCount val="1"/>
                <c:pt idx="0">
                  <c:v>fish 14   % max response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corrected'!$O$2:$O$37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12E-4A6E-AE67-406EE7BA6C01}"/>
            </c:ext>
          </c:extLst>
        </c:ser>
        <c:ser>
          <c:idx val="14"/>
          <c:order val="14"/>
          <c:tx>
            <c:strRef>
              <c:f>'[1]V log I corrected'!$P$1</c:f>
              <c:strCache>
                <c:ptCount val="1"/>
                <c:pt idx="0">
                  <c:v>fish 15    % max response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corrected'!$P$2:$P$37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2E-4A6E-AE67-406EE7BA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33024"/>
        <c:axId val="342533416"/>
      </c:scatterChart>
      <c:valAx>
        <c:axId val="342533024"/>
        <c:scaling>
          <c:orientation val="minMax"/>
          <c:max val="4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33416"/>
        <c:crosses val="autoZero"/>
        <c:crossBetween val="midCat"/>
      </c:valAx>
      <c:valAx>
        <c:axId val="34253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3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0% taurine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corrected'!$W$2:$W$37</c:f>
              <c:numCache>
                <c:formatCode>General</c:formatCode>
                <c:ptCount val="36"/>
                <c:pt idx="0">
                  <c:v>0.13778521634566734</c:v>
                </c:pt>
                <c:pt idx="1">
                  <c:v>1.1035255999950897</c:v>
                </c:pt>
                <c:pt idx="2">
                  <c:v>0.37936669369506321</c:v>
                </c:pt>
                <c:pt idx="3">
                  <c:v>0.48728667848255414</c:v>
                </c:pt>
                <c:pt idx="4">
                  <c:v>-2.2262353350238384</c:v>
                </c:pt>
                <c:pt idx="5">
                  <c:v>-0.56412225382737502</c:v>
                </c:pt>
                <c:pt idx="6">
                  <c:v>-2.4608140560407614</c:v>
                </c:pt>
                <c:pt idx="7">
                  <c:v>-0.43843016710090521</c:v>
                </c:pt>
                <c:pt idx="8">
                  <c:v>2.7155131994063715</c:v>
                </c:pt>
                <c:pt idx="9">
                  <c:v>1.7444207532834228</c:v>
                </c:pt>
                <c:pt idx="10">
                  <c:v>1.454681024022612</c:v>
                </c:pt>
                <c:pt idx="11">
                  <c:v>2.8747117504478723</c:v>
                </c:pt>
                <c:pt idx="12">
                  <c:v>6.718046194532902</c:v>
                </c:pt>
                <c:pt idx="13">
                  <c:v>2.4428914708067486</c:v>
                </c:pt>
                <c:pt idx="14">
                  <c:v>4.2266962411254712</c:v>
                </c:pt>
                <c:pt idx="15">
                  <c:v>8.8873464590660625</c:v>
                </c:pt>
                <c:pt idx="16">
                  <c:v>16.418404825534584</c:v>
                </c:pt>
                <c:pt idx="17">
                  <c:v>15.569015627200692</c:v>
                </c:pt>
                <c:pt idx="18">
                  <c:v>16.213035158695416</c:v>
                </c:pt>
                <c:pt idx="19">
                  <c:v>17.853946197566035</c:v>
                </c:pt>
                <c:pt idx="20">
                  <c:v>19.146670758502452</c:v>
                </c:pt>
                <c:pt idx="21">
                  <c:v>23.165346405444172</c:v>
                </c:pt>
                <c:pt idx="22">
                  <c:v>26.807627874324602</c:v>
                </c:pt>
                <c:pt idx="23">
                  <c:v>31.620206901941778</c:v>
                </c:pt>
                <c:pt idx="24">
                  <c:v>39.95587129807182</c:v>
                </c:pt>
                <c:pt idx="25">
                  <c:v>53.569539219876503</c:v>
                </c:pt>
                <c:pt idx="26">
                  <c:v>52.881428407905986</c:v>
                </c:pt>
                <c:pt idx="27">
                  <c:v>59.824956225812272</c:v>
                </c:pt>
                <c:pt idx="28">
                  <c:v>76.891301760649924</c:v>
                </c:pt>
                <c:pt idx="29">
                  <c:v>84.798991806850339</c:v>
                </c:pt>
                <c:pt idx="30">
                  <c:v>95.589705068148263</c:v>
                </c:pt>
                <c:pt idx="31">
                  <c:v>90.878713232998791</c:v>
                </c:pt>
                <c:pt idx="32">
                  <c:v>100</c:v>
                </c:pt>
                <c:pt idx="33">
                  <c:v>96.182225548806244</c:v>
                </c:pt>
                <c:pt idx="34">
                  <c:v>94.513641570413057</c:v>
                </c:pt>
                <c:pt idx="35">
                  <c:v>92.345035612506578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7C-4729-885F-9689ED018ABA}"/>
            </c:ext>
          </c:extLst>
        </c:ser>
        <c:ser>
          <c:idx val="1"/>
          <c:order val="1"/>
          <c:tx>
            <c:v>median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'[1]V log I corrected'!$X$2:$X$37</c:f>
              <c:numCache>
                <c:formatCode>General</c:formatCode>
                <c:ptCount val="36"/>
                <c:pt idx="0">
                  <c:v>-0.38787662557805991</c:v>
                </c:pt>
                <c:pt idx="1">
                  <c:v>1.488045672884589</c:v>
                </c:pt>
                <c:pt idx="2">
                  <c:v>-1.0148016987386017</c:v>
                </c:pt>
                <c:pt idx="3">
                  <c:v>0.28876347746843412</c:v>
                </c:pt>
                <c:pt idx="4">
                  <c:v>-1.4100577964334891</c:v>
                </c:pt>
                <c:pt idx="5">
                  <c:v>-0.81731139030102096</c:v>
                </c:pt>
                <c:pt idx="6">
                  <c:v>-2.1439328773945316</c:v>
                </c:pt>
                <c:pt idx="7">
                  <c:v>-1.3047461811972438</c:v>
                </c:pt>
                <c:pt idx="8">
                  <c:v>0.94091006112575692</c:v>
                </c:pt>
                <c:pt idx="9">
                  <c:v>0.12671356836462316</c:v>
                </c:pt>
                <c:pt idx="10">
                  <c:v>-0.16135509335802772</c:v>
                </c:pt>
                <c:pt idx="11">
                  <c:v>0.58404451897503762</c:v>
                </c:pt>
                <c:pt idx="12">
                  <c:v>1.9587535233821913</c:v>
                </c:pt>
                <c:pt idx="13">
                  <c:v>0.30238296145178023</c:v>
                </c:pt>
                <c:pt idx="14">
                  <c:v>2.0495767161201597</c:v>
                </c:pt>
                <c:pt idx="15">
                  <c:v>5.0081555813622654</c:v>
                </c:pt>
                <c:pt idx="16">
                  <c:v>6.198785133624451</c:v>
                </c:pt>
                <c:pt idx="17">
                  <c:v>7.7825968630934899</c:v>
                </c:pt>
                <c:pt idx="18">
                  <c:v>8.5638144473046154</c:v>
                </c:pt>
                <c:pt idx="19">
                  <c:v>11.905886548339268</c:v>
                </c:pt>
                <c:pt idx="20">
                  <c:v>12.459491791546949</c:v>
                </c:pt>
                <c:pt idx="21">
                  <c:v>26.052712506353643</c:v>
                </c:pt>
                <c:pt idx="22">
                  <c:v>19.467401572832664</c:v>
                </c:pt>
                <c:pt idx="23">
                  <c:v>28.335434264029086</c:v>
                </c:pt>
                <c:pt idx="24">
                  <c:v>41.389658127293231</c:v>
                </c:pt>
                <c:pt idx="25">
                  <c:v>44.362061492752616</c:v>
                </c:pt>
                <c:pt idx="26">
                  <c:v>53.155741644681328</c:v>
                </c:pt>
                <c:pt idx="27">
                  <c:v>59.103770043606389</c:v>
                </c:pt>
                <c:pt idx="28">
                  <c:v>78.599187690111265</c:v>
                </c:pt>
                <c:pt idx="29">
                  <c:v>89.016160558837043</c:v>
                </c:pt>
                <c:pt idx="30">
                  <c:v>100</c:v>
                </c:pt>
                <c:pt idx="31">
                  <c:v>92.69045010547498</c:v>
                </c:pt>
                <c:pt idx="32">
                  <c:v>99.407961246655873</c:v>
                </c:pt>
                <c:pt idx="33">
                  <c:v>96.107031149168336</c:v>
                </c:pt>
                <c:pt idx="34">
                  <c:v>92.747704806002659</c:v>
                </c:pt>
                <c:pt idx="35">
                  <c:v>92.632550371570574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7C-4729-885F-9689ED018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34200"/>
        <c:axId val="342534592"/>
      </c:scatterChart>
      <c:valAx>
        <c:axId val="342534200"/>
        <c:scaling>
          <c:orientation val="minMax"/>
          <c:max val="4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34592"/>
        <c:crosses val="autoZero"/>
        <c:crossBetween val="midCat"/>
      </c:valAx>
      <c:valAx>
        <c:axId val="3425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34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1.4% taurine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'[2]V log I corrected'!$B$1</c:f>
              <c:strCache>
                <c:ptCount val="1"/>
                <c:pt idx="0">
                  <c:v>fish 1      % max response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corrected'!$B$2:$B$32</c:f>
              <c:numCache>
                <c:formatCode>General</c:formatCode>
                <c:ptCount val="31"/>
                <c:pt idx="10">
                  <c:v>0.38195068227795764</c:v>
                </c:pt>
                <c:pt idx="11">
                  <c:v>-0.38195068227795764</c:v>
                </c:pt>
                <c:pt idx="12">
                  <c:v>6.3306958688401682</c:v>
                </c:pt>
                <c:pt idx="13">
                  <c:v>3.2797769220555058</c:v>
                </c:pt>
                <c:pt idx="14">
                  <c:v>8.1615596710068985</c:v>
                </c:pt>
                <c:pt idx="15">
                  <c:v>8.9238988650831477</c:v>
                </c:pt>
                <c:pt idx="16">
                  <c:v>26.164012278659971</c:v>
                </c:pt>
                <c:pt idx="17">
                  <c:v>19.451365727541848</c:v>
                </c:pt>
                <c:pt idx="18">
                  <c:v>29.36646176197209</c:v>
                </c:pt>
                <c:pt idx="19">
                  <c:v>42.487131620673772</c:v>
                </c:pt>
                <c:pt idx="20">
                  <c:v>42.791754864208336</c:v>
                </c:pt>
                <c:pt idx="21">
                  <c:v>36.232201020097335</c:v>
                </c:pt>
                <c:pt idx="22">
                  <c:v>45.233427323923856</c:v>
                </c:pt>
                <c:pt idx="23">
                  <c:v>66.896045365430751</c:v>
                </c:pt>
                <c:pt idx="24">
                  <c:v>53.470752263194484</c:v>
                </c:pt>
                <c:pt idx="25">
                  <c:v>58.047911768611314</c:v>
                </c:pt>
                <c:pt idx="26">
                  <c:v>71.013926749826211</c:v>
                </c:pt>
                <c:pt idx="27">
                  <c:v>80.777492247729</c:v>
                </c:pt>
                <c:pt idx="28">
                  <c:v>100</c:v>
                </c:pt>
                <c:pt idx="29">
                  <c:v>97.559889710764139</c:v>
                </c:pt>
                <c:pt idx="30">
                  <c:v>99.846907292992881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3-48DA-A635-64D97935F33C}"/>
            </c:ext>
          </c:extLst>
        </c:ser>
        <c:ser>
          <c:idx val="1"/>
          <c:order val="1"/>
          <c:tx>
            <c:strRef>
              <c:f>'[2]V log I corrected'!$C$1</c:f>
              <c:strCache>
                <c:ptCount val="1"/>
                <c:pt idx="0">
                  <c:v>fish 2      % max response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corrected'!$C$2:$C$32</c:f>
              <c:numCache>
                <c:formatCode>General</c:formatCode>
                <c:ptCount val="31"/>
                <c:pt idx="5">
                  <c:v>7.7602312101810927E-2</c:v>
                </c:pt>
                <c:pt idx="6">
                  <c:v>0.95134686317403239</c:v>
                </c:pt>
                <c:pt idx="7">
                  <c:v>-0.17149152921263847</c:v>
                </c:pt>
                <c:pt idx="8">
                  <c:v>2.6975585610040409</c:v>
                </c:pt>
                <c:pt idx="9">
                  <c:v>0.57706739904514093</c:v>
                </c:pt>
                <c:pt idx="10">
                  <c:v>-1.2943299215993083</c:v>
                </c:pt>
                <c:pt idx="11">
                  <c:v>-1.2943299215993083</c:v>
                </c:pt>
                <c:pt idx="12">
                  <c:v>-1.5434237629137577</c:v>
                </c:pt>
                <c:pt idx="13">
                  <c:v>2.4484647196895937</c:v>
                </c:pt>
                <c:pt idx="14">
                  <c:v>11.429894454468524</c:v>
                </c:pt>
                <c:pt idx="15">
                  <c:v>12.927012310984082</c:v>
                </c:pt>
                <c:pt idx="16">
                  <c:v>21.159883117505231</c:v>
                </c:pt>
                <c:pt idx="17">
                  <c:v>29.767033388155273</c:v>
                </c:pt>
                <c:pt idx="18">
                  <c:v>40.745046066393101</c:v>
                </c:pt>
                <c:pt idx="19">
                  <c:v>58.458811694636502</c:v>
                </c:pt>
                <c:pt idx="20">
                  <c:v>68.813451067430989</c:v>
                </c:pt>
                <c:pt idx="21">
                  <c:v>69.062544908745437</c:v>
                </c:pt>
                <c:pt idx="22">
                  <c:v>78.917719194596586</c:v>
                </c:pt>
                <c:pt idx="23">
                  <c:v>91.018570265221072</c:v>
                </c:pt>
                <c:pt idx="24">
                  <c:v>98.751975984798875</c:v>
                </c:pt>
                <c:pt idx="25">
                  <c:v>100</c:v>
                </c:pt>
                <c:pt idx="26">
                  <c:v>98.877161607613345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E3-48DA-A635-64D97935F33C}"/>
            </c:ext>
          </c:extLst>
        </c:ser>
        <c:ser>
          <c:idx val="2"/>
          <c:order val="2"/>
          <c:tx>
            <c:strRef>
              <c:f>'[2]V log I corrected'!$D$1</c:f>
              <c:strCache>
                <c:ptCount val="1"/>
                <c:pt idx="0">
                  <c:v>fish 3      % max response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corrected'!$D$2:$D$32</c:f>
              <c:numCache>
                <c:formatCode>General</c:formatCode>
                <c:ptCount val="31"/>
                <c:pt idx="0">
                  <c:v>-0.43963864687718579</c:v>
                </c:pt>
                <c:pt idx="1">
                  <c:v>-2.0078362049504297</c:v>
                </c:pt>
                <c:pt idx="2">
                  <c:v>4.661355801202216</c:v>
                </c:pt>
                <c:pt idx="3">
                  <c:v>-1.3543089561547494</c:v>
                </c:pt>
                <c:pt idx="4">
                  <c:v>5.1849811173479328</c:v>
                </c:pt>
                <c:pt idx="5">
                  <c:v>-0.70078170735906686</c:v>
                </c:pt>
                <c:pt idx="6">
                  <c:v>3.7453462967426945</c:v>
                </c:pt>
                <c:pt idx="7">
                  <c:v>0.21522779710045215</c:v>
                </c:pt>
                <c:pt idx="8">
                  <c:v>-0.70078170735906686</c:v>
                </c:pt>
                <c:pt idx="9">
                  <c:v>-1.0931658956728685</c:v>
                </c:pt>
                <c:pt idx="10">
                  <c:v>-1.7466931444685487</c:v>
                </c:pt>
                <c:pt idx="11">
                  <c:v>1.6535234225237356</c:v>
                </c:pt>
                <c:pt idx="12">
                  <c:v>-4.6246235904970687</c:v>
                </c:pt>
                <c:pt idx="13">
                  <c:v>-2.7926045815780305</c:v>
                </c:pt>
                <c:pt idx="14">
                  <c:v>6.8844198032530972</c:v>
                </c:pt>
                <c:pt idx="15">
                  <c:v>11.13502531078894</c:v>
                </c:pt>
                <c:pt idx="16">
                  <c:v>12.115316183982459</c:v>
                </c:pt>
                <c:pt idx="17">
                  <c:v>12.246557311814383</c:v>
                </c:pt>
                <c:pt idx="18">
                  <c:v>11.330547807354861</c:v>
                </c:pt>
                <c:pt idx="19">
                  <c:v>15.515532750974744</c:v>
                </c:pt>
                <c:pt idx="20">
                  <c:v>20.877670259536028</c:v>
                </c:pt>
                <c:pt idx="21">
                  <c:v>24.932753270505948</c:v>
                </c:pt>
                <c:pt idx="22">
                  <c:v>26.763433084243026</c:v>
                </c:pt>
                <c:pt idx="23">
                  <c:v>26.109905835447343</c:v>
                </c:pt>
                <c:pt idx="24">
                  <c:v>37.617610034015556</c:v>
                </c:pt>
                <c:pt idx="25">
                  <c:v>47.29597361402864</c:v>
                </c:pt>
                <c:pt idx="26">
                  <c:v>59.982169572720203</c:v>
                </c:pt>
                <c:pt idx="27">
                  <c:v>77.114493535513546</c:v>
                </c:pt>
                <c:pt idx="28">
                  <c:v>91.761271240592151</c:v>
                </c:pt>
                <c:pt idx="29">
                  <c:v>100</c:v>
                </c:pt>
                <c:pt idx="30">
                  <c:v>99.47771387903623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E3-48DA-A635-64D97935F33C}"/>
            </c:ext>
          </c:extLst>
        </c:ser>
        <c:ser>
          <c:idx val="3"/>
          <c:order val="3"/>
          <c:tx>
            <c:strRef>
              <c:f>'[2]V log I corrected'!$E$1</c:f>
              <c:strCache>
                <c:ptCount val="1"/>
                <c:pt idx="0">
                  <c:v>fish 4     % max response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corrected'!$E$2:$E$32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E3-48DA-A635-64D97935F33C}"/>
            </c:ext>
          </c:extLst>
        </c:ser>
        <c:ser>
          <c:idx val="4"/>
          <c:order val="4"/>
          <c:tx>
            <c:strRef>
              <c:f>'[2]V log I corrected'!$F$1</c:f>
              <c:strCache>
                <c:ptCount val="1"/>
                <c:pt idx="0">
                  <c:v>fish 5     % max response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corrected'!$F$2:$F$32</c:f>
              <c:numCache>
                <c:formatCode>General</c:formatCode>
                <c:ptCount val="31"/>
                <c:pt idx="0">
                  <c:v>-0.99233144109152471</c:v>
                </c:pt>
                <c:pt idx="1">
                  <c:v>2.2758689373568362</c:v>
                </c:pt>
                <c:pt idx="2">
                  <c:v>3.2096404740563687</c:v>
                </c:pt>
                <c:pt idx="3">
                  <c:v>-2.2368290010955092</c:v>
                </c:pt>
                <c:pt idx="4">
                  <c:v>-5.8559904391993642E-2</c:v>
                </c:pt>
                <c:pt idx="5">
                  <c:v>-3.4813265610994923</c:v>
                </c:pt>
                <c:pt idx="6">
                  <c:v>-0.21471964943730765</c:v>
                </c:pt>
                <c:pt idx="7">
                  <c:v>1.498257145702619</c:v>
                </c:pt>
                <c:pt idx="8">
                  <c:v>5.5440693158051984</c:v>
                </c:pt>
                <c:pt idx="9">
                  <c:v>8.4999502041629338</c:v>
                </c:pt>
                <c:pt idx="10">
                  <c:v>5.3879095707598861</c:v>
                </c:pt>
                <c:pt idx="11">
                  <c:v>9.2775619958171482</c:v>
                </c:pt>
                <c:pt idx="12">
                  <c:v>13.790259934269496</c:v>
                </c:pt>
                <c:pt idx="13">
                  <c:v>20.17050094612091</c:v>
                </c:pt>
                <c:pt idx="14">
                  <c:v>27.017627726322079</c:v>
                </c:pt>
                <c:pt idx="15">
                  <c:v>45.691464993526552</c:v>
                </c:pt>
                <c:pt idx="16">
                  <c:v>70.154367094910867</c:v>
                </c:pt>
                <c:pt idx="17">
                  <c:v>65.952395179762973</c:v>
                </c:pt>
                <c:pt idx="18">
                  <c:v>74.573050492978794</c:v>
                </c:pt>
                <c:pt idx="19">
                  <c:v>83.784881983866157</c:v>
                </c:pt>
                <c:pt idx="20">
                  <c:v>90.196992331441095</c:v>
                </c:pt>
                <c:pt idx="21">
                  <c:v>97.162035653819359</c:v>
                </c:pt>
                <c:pt idx="22">
                  <c:v>100</c:v>
                </c:pt>
                <c:pt idx="23">
                  <c:v>92.685987451449066</c:v>
                </c:pt>
                <c:pt idx="24">
                  <c:v>95.487302061547666</c:v>
                </c:pt>
                <c:pt idx="25">
                  <c:v>83.971317597848838</c:v>
                </c:pt>
                <c:pt idx="26">
                  <c:v>70.589383527537109</c:v>
                </c:pt>
                <c:pt idx="27">
                  <c:v>59.073399063838274</c:v>
                </c:pt>
                <c:pt idx="28">
                  <c:v>62.030873418982182</c:v>
                </c:pt>
                <c:pt idx="29">
                  <c:v>71.523155064236633</c:v>
                </c:pt>
                <c:pt idx="30">
                  <c:v>84.905089134548362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E3-48DA-A635-64D97935F33C}"/>
            </c:ext>
          </c:extLst>
        </c:ser>
        <c:ser>
          <c:idx val="5"/>
          <c:order val="5"/>
          <c:tx>
            <c:strRef>
              <c:f>'[2]V log I corrected'!$G$1</c:f>
              <c:strCache>
                <c:ptCount val="1"/>
                <c:pt idx="0">
                  <c:v>fish 6    % max response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corrected'!$G$2:$G$32</c:f>
              <c:numCache>
                <c:formatCode>General</c:formatCode>
                <c:ptCount val="31"/>
                <c:pt idx="0">
                  <c:v>0.27268182900639565</c:v>
                </c:pt>
                <c:pt idx="1">
                  <c:v>0.7755663350575297</c:v>
                </c:pt>
                <c:pt idx="2">
                  <c:v>-0.39840295551917876</c:v>
                </c:pt>
                <c:pt idx="3">
                  <c:v>-1.9070564736725792</c:v>
                </c:pt>
                <c:pt idx="4">
                  <c:v>2.11601957473649</c:v>
                </c:pt>
                <c:pt idx="5">
                  <c:v>1.2784508411086637</c:v>
                </c:pt>
                <c:pt idx="6">
                  <c:v>-1.9070564736725792</c:v>
                </c:pt>
                <c:pt idx="7">
                  <c:v>-0.23020267704473835</c:v>
                </c:pt>
                <c:pt idx="8">
                  <c:v>4.4622418265177179</c:v>
                </c:pt>
                <c:pt idx="9">
                  <c:v>0.60736605658308929</c:v>
                </c:pt>
                <c:pt idx="10">
                  <c:v>0.7755663350575297</c:v>
                </c:pt>
                <c:pt idx="11">
                  <c:v>1.446651119583104</c:v>
                </c:pt>
                <c:pt idx="12">
                  <c:v>-1.2359716891470049</c:v>
                </c:pt>
                <c:pt idx="13">
                  <c:v>0.10448155053195524</c:v>
                </c:pt>
                <c:pt idx="14">
                  <c:v>0.27268182900639565</c:v>
                </c:pt>
                <c:pt idx="15">
                  <c:v>2.2035523727180863</c:v>
                </c:pt>
                <c:pt idx="16">
                  <c:v>5.5486783191128302</c:v>
                </c:pt>
                <c:pt idx="17">
                  <c:v>10.328655620656885</c:v>
                </c:pt>
                <c:pt idx="18">
                  <c:v>8.318833925824535</c:v>
                </c:pt>
                <c:pt idx="19">
                  <c:v>10.328655620656885</c:v>
                </c:pt>
                <c:pt idx="20">
                  <c:v>7.3130649137222665</c:v>
                </c:pt>
                <c:pt idx="21">
                  <c:v>16.028585465693798</c:v>
                </c:pt>
                <c:pt idx="22">
                  <c:v>24.74410601766532</c:v>
                </c:pt>
                <c:pt idx="23">
                  <c:v>29.772951078176657</c:v>
                </c:pt>
                <c:pt idx="24">
                  <c:v>49.884898661477635</c:v>
                </c:pt>
                <c:pt idx="25">
                  <c:v>55.751312455616798</c:v>
                </c:pt>
                <c:pt idx="26">
                  <c:v>68.824593283574103</c:v>
                </c:pt>
                <c:pt idx="27">
                  <c:v>87.094919450517153</c:v>
                </c:pt>
                <c:pt idx="28">
                  <c:v>100</c:v>
                </c:pt>
                <c:pt idx="29">
                  <c:v>85.769913175187881</c:v>
                </c:pt>
                <c:pt idx="30">
                  <c:v>72.452913576379885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E3-48DA-A635-64D97935F33C}"/>
            </c:ext>
          </c:extLst>
        </c:ser>
        <c:ser>
          <c:idx val="6"/>
          <c:order val="6"/>
          <c:tx>
            <c:strRef>
              <c:f>'[2]V log I corrected'!$H$1</c:f>
              <c:strCache>
                <c:ptCount val="1"/>
                <c:pt idx="0">
                  <c:v>fish 7     % max response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corrected'!$H$2:$H$32</c:f>
              <c:numCache>
                <c:formatCode>General</c:formatCode>
                <c:ptCount val="31"/>
                <c:pt idx="0">
                  <c:v>-0.34515605522496995</c:v>
                </c:pt>
                <c:pt idx="1">
                  <c:v>-1.6372862619658017</c:v>
                </c:pt>
                <c:pt idx="2">
                  <c:v>1.1630641860902691</c:v>
                </c:pt>
                <c:pt idx="3">
                  <c:v>-2.2811463649834196</c:v>
                </c:pt>
                <c:pt idx="4">
                  <c:v>-2.0672613307618137</c:v>
                </c:pt>
                <c:pt idx="5">
                  <c:v>1.8091292894606859</c:v>
                </c:pt>
                <c:pt idx="6">
                  <c:v>1.5930392548862808</c:v>
                </c:pt>
                <c:pt idx="7">
                  <c:v>-0.77513112402097972</c:v>
                </c:pt>
                <c:pt idx="8">
                  <c:v>-0.34515605522496995</c:v>
                </c:pt>
                <c:pt idx="9">
                  <c:v>1.5930392548862808</c:v>
                </c:pt>
                <c:pt idx="10">
                  <c:v>4.8233647717383628</c:v>
                </c:pt>
                <c:pt idx="11">
                  <c:v>0.30090904814544683</c:v>
                </c:pt>
                <c:pt idx="12">
                  <c:v>-1.8511712961874081</c:v>
                </c:pt>
                <c:pt idx="13">
                  <c:v>0.51699908271985207</c:v>
                </c:pt>
                <c:pt idx="14">
                  <c:v>-2.4972363995578251</c:v>
                </c:pt>
                <c:pt idx="15">
                  <c:v>-0.34515605522496995</c:v>
                </c:pt>
                <c:pt idx="16">
                  <c:v>15.160406425665027</c:v>
                </c:pt>
                <c:pt idx="17">
                  <c:v>18.39073194251711</c:v>
                </c:pt>
                <c:pt idx="18">
                  <c:v>13.868276218924194</c:v>
                </c:pt>
                <c:pt idx="19">
                  <c:v>17.312486769997886</c:v>
                </c:pt>
                <c:pt idx="20">
                  <c:v>26.141308182609308</c:v>
                </c:pt>
                <c:pt idx="21">
                  <c:v>36.908324905331988</c:v>
                </c:pt>
                <c:pt idx="22">
                  <c:v>36.04616976738717</c:v>
                </c:pt>
                <c:pt idx="23">
                  <c:v>42.29073076651693</c:v>
                </c:pt>
                <c:pt idx="24">
                  <c:v>53.919902627184413</c:v>
                </c:pt>
                <c:pt idx="25">
                  <c:v>61.240503798480617</c:v>
                </c:pt>
                <c:pt idx="26">
                  <c:v>66.838999694239959</c:v>
                </c:pt>
                <c:pt idx="27">
                  <c:v>85.572682691629225</c:v>
                </c:pt>
                <c:pt idx="28">
                  <c:v>100</c:v>
                </c:pt>
                <c:pt idx="29">
                  <c:v>92.172248747559806</c:v>
                </c:pt>
                <c:pt idx="30">
                  <c:v>86.035732765717242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E3-48DA-A635-64D97935F33C}"/>
            </c:ext>
          </c:extLst>
        </c:ser>
        <c:ser>
          <c:idx val="7"/>
          <c:order val="7"/>
          <c:tx>
            <c:strRef>
              <c:f>'[2]V log I corrected'!$I$1</c:f>
              <c:strCache>
                <c:ptCount val="1"/>
                <c:pt idx="0">
                  <c:v>fish 8     % max response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corrected'!$I$2:$I$32</c:f>
              <c:numCache>
                <c:formatCode>General</c:formatCode>
                <c:ptCount val="31"/>
                <c:pt idx="0">
                  <c:v>-2.2286623580972353</c:v>
                </c:pt>
                <c:pt idx="1">
                  <c:v>-1.6879675148483646</c:v>
                </c:pt>
                <c:pt idx="2">
                  <c:v>-0.87761667560581169</c:v>
                </c:pt>
                <c:pt idx="3">
                  <c:v>-1.2827920952270886</c:v>
                </c:pt>
                <c:pt idx="4">
                  <c:v>1.5534358421218479</c:v>
                </c:pt>
                <c:pt idx="5">
                  <c:v>-1.2827920952270886</c:v>
                </c:pt>
                <c:pt idx="6">
                  <c:v>-1.1472726715994932</c:v>
                </c:pt>
                <c:pt idx="7">
                  <c:v>0.74308500287929546</c:v>
                </c:pt>
                <c:pt idx="8">
                  <c:v>1.4179164184942539</c:v>
                </c:pt>
                <c:pt idx="9">
                  <c:v>1.4179164184942539</c:v>
                </c:pt>
                <c:pt idx="10">
                  <c:v>-0.20278525999085215</c:v>
                </c:pt>
                <c:pt idx="11">
                  <c:v>-0.33830468361844618</c:v>
                </c:pt>
                <c:pt idx="12">
                  <c:v>3.3082740929730425</c:v>
                </c:pt>
                <c:pt idx="13">
                  <c:v>0.60756557925170152</c:v>
                </c:pt>
                <c:pt idx="14">
                  <c:v>2.6334426773580843</c:v>
                </c:pt>
                <c:pt idx="15">
                  <c:v>17.082855508834939</c:v>
                </c:pt>
                <c:pt idx="16">
                  <c:v>28.426384406969181</c:v>
                </c:pt>
                <c:pt idx="17">
                  <c:v>24.781188481639195</c:v>
                </c:pt>
                <c:pt idx="18">
                  <c:v>24.51014963438401</c:v>
                </c:pt>
                <c:pt idx="19">
                  <c:v>28.831559826590457</c:v>
                </c:pt>
                <c:pt idx="20">
                  <c:v>32.342619179554355</c:v>
                </c:pt>
                <c:pt idx="21">
                  <c:v>40.175088724724702</c:v>
                </c:pt>
                <c:pt idx="22">
                  <c:v>46.11720059541625</c:v>
                </c:pt>
                <c:pt idx="23">
                  <c:v>56.380722658314262</c:v>
                </c:pt>
                <c:pt idx="24">
                  <c:v>66.239069301590973</c:v>
                </c:pt>
                <c:pt idx="25">
                  <c:v>81.093657552689109</c:v>
                </c:pt>
                <c:pt idx="26">
                  <c:v>90.007516784357193</c:v>
                </c:pt>
                <c:pt idx="27">
                  <c:v>96.75859664302979</c:v>
                </c:pt>
                <c:pt idx="28">
                  <c:v>100</c:v>
                </c:pt>
                <c:pt idx="29">
                  <c:v>99.864480576372401</c:v>
                </c:pt>
                <c:pt idx="30">
                  <c:v>97.163772062651063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E3-48DA-A635-64D97935F33C}"/>
            </c:ext>
          </c:extLst>
        </c:ser>
        <c:ser>
          <c:idx val="8"/>
          <c:order val="8"/>
          <c:tx>
            <c:strRef>
              <c:f>'[2]V log I corrected'!$J$1</c:f>
              <c:strCache>
                <c:ptCount val="1"/>
                <c:pt idx="0">
                  <c:v>fish 9     % max response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corrected'!$J$2:$J$32</c:f>
              <c:numCache>
                <c:formatCode>General</c:formatCode>
                <c:ptCount val="31"/>
                <c:pt idx="0">
                  <c:v>0.36549831870773491</c:v>
                </c:pt>
                <c:pt idx="1">
                  <c:v>-0.82993618229355981</c:v>
                </c:pt>
                <c:pt idx="2">
                  <c:v>-1.3616937362088117</c:v>
                </c:pt>
                <c:pt idx="3">
                  <c:v>0.36549831870773491</c:v>
                </c:pt>
                <c:pt idx="4">
                  <c:v>-0.96321556920838103</c:v>
                </c:pt>
                <c:pt idx="5">
                  <c:v>1.0291752657937776</c:v>
                </c:pt>
                <c:pt idx="6">
                  <c:v>1.4276534327942108</c:v>
                </c:pt>
                <c:pt idx="7">
                  <c:v>-3.2979848292695881E-2</c:v>
                </c:pt>
                <c:pt idx="8">
                  <c:v>-2.0253706832948559</c:v>
                </c:pt>
                <c:pt idx="9">
                  <c:v>-0.43145801529312899</c:v>
                </c:pt>
                <c:pt idx="10">
                  <c:v>1.6928522128798227</c:v>
                </c:pt>
                <c:pt idx="11">
                  <c:v>4.7473981619684542</c:v>
                </c:pt>
                <c:pt idx="12">
                  <c:v>4.083721214882412</c:v>
                </c:pt>
                <c:pt idx="13">
                  <c:v>12.185203948061837</c:v>
                </c:pt>
                <c:pt idx="14">
                  <c:v>19.888208514240834</c:v>
                </c:pt>
                <c:pt idx="15">
                  <c:v>27.459293687249037</c:v>
                </c:pt>
                <c:pt idx="16">
                  <c:v>40.341154430689613</c:v>
                </c:pt>
                <c:pt idx="17">
                  <c:v>56.518280015911913</c:v>
                </c:pt>
                <c:pt idx="18">
                  <c:v>79.069696279397121</c:v>
                </c:pt>
                <c:pt idx="19">
                  <c:v>86.895100282538706</c:v>
                </c:pt>
                <c:pt idx="20">
                  <c:v>88.823571411571507</c:v>
                </c:pt>
                <c:pt idx="21">
                  <c:v>93.333310666770927</c:v>
                </c:pt>
                <c:pt idx="22">
                  <c:v>100</c:v>
                </c:pt>
                <c:pt idx="23">
                  <c:v>92.004596778854804</c:v>
                </c:pt>
                <c:pt idx="24">
                  <c:v>84.434871599590636</c:v>
                </c:pt>
                <c:pt idx="25">
                  <c:v>61.724336068054086</c:v>
                </c:pt>
                <c:pt idx="26">
                  <c:v>49.638071664870338</c:v>
                </c:pt>
                <c:pt idx="27">
                  <c:v>46.18504754878127</c:v>
                </c:pt>
                <c:pt idx="28">
                  <c:v>58.403231345135801</c:v>
                </c:pt>
                <c:pt idx="29">
                  <c:v>69.959098188148317</c:v>
                </c:pt>
                <c:pt idx="30">
                  <c:v>89.481808383681425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E3-48DA-A635-64D97935F33C}"/>
            </c:ext>
          </c:extLst>
        </c:ser>
        <c:ser>
          <c:idx val="9"/>
          <c:order val="9"/>
          <c:tx>
            <c:strRef>
              <c:f>'[2]V log I corrected'!$K$1</c:f>
              <c:strCache>
                <c:ptCount val="1"/>
                <c:pt idx="0">
                  <c:v>fish 10     % max response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corrected'!$K$2:$K$32</c:f>
              <c:numCache>
                <c:formatCode>General</c:formatCode>
                <c:ptCount val="31"/>
                <c:pt idx="0">
                  <c:v>2.5781312285737017</c:v>
                </c:pt>
                <c:pt idx="1">
                  <c:v>2.5781312285737017</c:v>
                </c:pt>
                <c:pt idx="2">
                  <c:v>-1.1654907119508933</c:v>
                </c:pt>
                <c:pt idx="3">
                  <c:v>-5.4517459937813966</c:v>
                </c:pt>
                <c:pt idx="4">
                  <c:v>-1.7026429083951244</c:v>
                </c:pt>
                <c:pt idx="5">
                  <c:v>1.5093079805469121</c:v>
                </c:pt>
                <c:pt idx="6">
                  <c:v>-2.2397951048393603</c:v>
                </c:pt>
                <c:pt idx="7">
                  <c:v>2.5781312285737017</c:v>
                </c:pt>
                <c:pt idx="8">
                  <c:v>5.7900821175157438</c:v>
                </c:pt>
                <c:pt idx="9">
                  <c:v>-1.1654907119508933</c:v>
                </c:pt>
                <c:pt idx="10">
                  <c:v>-3.3086183528661453</c:v>
                </c:pt>
                <c:pt idx="11">
                  <c:v>13.819959339870838</c:v>
                </c:pt>
                <c:pt idx="12">
                  <c:v>18.358347285338436</c:v>
                </c:pt>
                <c:pt idx="13">
                  <c:v>26.262158175874994</c:v>
                </c:pt>
                <c:pt idx="14">
                  <c:v>37.887666427489428</c:v>
                </c:pt>
                <c:pt idx="15">
                  <c:v>42.727517340349202</c:v>
                </c:pt>
                <c:pt idx="16">
                  <c:v>50.220242366260059</c:v>
                </c:pt>
                <c:pt idx="17">
                  <c:v>38.441262058518703</c:v>
                </c:pt>
                <c:pt idx="18">
                  <c:v>59.318942836641966</c:v>
                </c:pt>
                <c:pt idx="19">
                  <c:v>87.689348640676073</c:v>
                </c:pt>
                <c:pt idx="20">
                  <c:v>84.477397751734046</c:v>
                </c:pt>
                <c:pt idx="21">
                  <c:v>100</c:v>
                </c:pt>
                <c:pt idx="22">
                  <c:v>98.394024555528986</c:v>
                </c:pt>
                <c:pt idx="23">
                  <c:v>92.507274974089142</c:v>
                </c:pt>
                <c:pt idx="24">
                  <c:v>89.295324085147101</c:v>
                </c:pt>
                <c:pt idx="25">
                  <c:v>75.37869728135216</c:v>
                </c:pt>
                <c:pt idx="26">
                  <c:v>86.083373196205059</c:v>
                </c:pt>
                <c:pt idx="27">
                  <c:v>78.053495973849962</c:v>
                </c:pt>
                <c:pt idx="28">
                  <c:v>76.447520529378949</c:v>
                </c:pt>
                <c:pt idx="29">
                  <c:v>81.797117914374567</c:v>
                </c:pt>
                <c:pt idx="30">
                  <c:v>80.728294666347765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E3-48DA-A635-64D97935F33C}"/>
            </c:ext>
          </c:extLst>
        </c:ser>
        <c:ser>
          <c:idx val="10"/>
          <c:order val="10"/>
          <c:tx>
            <c:strRef>
              <c:f>'[2]V log I corrected'!$L$1</c:f>
              <c:strCache>
                <c:ptCount val="1"/>
                <c:pt idx="0">
                  <c:v>fish 11     % max response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corrected'!$L$2:$L$32</c:f>
              <c:numCache>
                <c:formatCode>General</c:formatCode>
                <c:ptCount val="31"/>
                <c:pt idx="0">
                  <c:v>1.05</c:v>
                </c:pt>
                <c:pt idx="1">
                  <c:v>2.09</c:v>
                </c:pt>
                <c:pt idx="2">
                  <c:v>0.17</c:v>
                </c:pt>
                <c:pt idx="3">
                  <c:v>-0.56999999999999995</c:v>
                </c:pt>
                <c:pt idx="4">
                  <c:v>-0.86</c:v>
                </c:pt>
                <c:pt idx="5">
                  <c:v>-2.19</c:v>
                </c:pt>
                <c:pt idx="6">
                  <c:v>-0.56999999999999995</c:v>
                </c:pt>
                <c:pt idx="7">
                  <c:v>-0.42</c:v>
                </c:pt>
                <c:pt idx="8">
                  <c:v>1.79</c:v>
                </c:pt>
                <c:pt idx="9">
                  <c:v>1.2</c:v>
                </c:pt>
                <c:pt idx="10">
                  <c:v>0.32</c:v>
                </c:pt>
                <c:pt idx="11">
                  <c:v>-0.86</c:v>
                </c:pt>
                <c:pt idx="12">
                  <c:v>-1.6</c:v>
                </c:pt>
                <c:pt idx="13">
                  <c:v>0.46</c:v>
                </c:pt>
                <c:pt idx="14">
                  <c:v>0.61</c:v>
                </c:pt>
                <c:pt idx="15">
                  <c:v>6.57</c:v>
                </c:pt>
                <c:pt idx="16">
                  <c:v>10.49</c:v>
                </c:pt>
                <c:pt idx="17">
                  <c:v>12.41</c:v>
                </c:pt>
                <c:pt idx="18">
                  <c:v>10.64</c:v>
                </c:pt>
                <c:pt idx="19">
                  <c:v>10.94</c:v>
                </c:pt>
                <c:pt idx="20">
                  <c:v>11.53</c:v>
                </c:pt>
                <c:pt idx="21">
                  <c:v>13.3</c:v>
                </c:pt>
                <c:pt idx="22">
                  <c:v>15.07</c:v>
                </c:pt>
                <c:pt idx="23">
                  <c:v>17.97</c:v>
                </c:pt>
                <c:pt idx="24">
                  <c:v>27.22</c:v>
                </c:pt>
                <c:pt idx="25">
                  <c:v>31.79</c:v>
                </c:pt>
                <c:pt idx="26">
                  <c:v>43.74</c:v>
                </c:pt>
                <c:pt idx="27">
                  <c:v>55.69</c:v>
                </c:pt>
                <c:pt idx="28">
                  <c:v>91.74</c:v>
                </c:pt>
                <c:pt idx="29">
                  <c:v>100</c:v>
                </c:pt>
                <c:pt idx="30">
                  <c:v>85.43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E3-48DA-A635-64D97935F33C}"/>
            </c:ext>
          </c:extLst>
        </c:ser>
        <c:ser>
          <c:idx val="11"/>
          <c:order val="11"/>
          <c:tx>
            <c:strRef>
              <c:f>'[2]V log I corrected'!$M$1</c:f>
              <c:strCache>
                <c:ptCount val="1"/>
                <c:pt idx="0">
                  <c:v>fish 12     % max response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corrected'!$M$2:$M$32</c:f>
              <c:numCache>
                <c:formatCode>General</c:formatCode>
                <c:ptCount val="31"/>
                <c:pt idx="0">
                  <c:v>-1.4824459494209983</c:v>
                </c:pt>
                <c:pt idx="1">
                  <c:v>-0.37007786779855195</c:v>
                </c:pt>
                <c:pt idx="2">
                  <c:v>-2.2760652825083589</c:v>
                </c:pt>
                <c:pt idx="3">
                  <c:v>-3.2290589898632622</c:v>
                </c:pt>
                <c:pt idx="4">
                  <c:v>0.7406639446987161</c:v>
                </c:pt>
                <c:pt idx="5">
                  <c:v>-1.6418203236885416</c:v>
                </c:pt>
                <c:pt idx="6">
                  <c:v>-2.1166909082408156</c:v>
                </c:pt>
                <c:pt idx="7">
                  <c:v>1.5359095469112567</c:v>
                </c:pt>
                <c:pt idx="8">
                  <c:v>-1.1653234700110895</c:v>
                </c:pt>
                <c:pt idx="9">
                  <c:v>6.1415037094182328</c:v>
                </c:pt>
                <c:pt idx="10">
                  <c:v>-1.0059490957435475</c:v>
                </c:pt>
                <c:pt idx="11">
                  <c:v>-1.0059490957435475</c:v>
                </c:pt>
                <c:pt idx="12">
                  <c:v>-1.0059490957435475</c:v>
                </c:pt>
                <c:pt idx="13">
                  <c:v>6.6180005630956842</c:v>
                </c:pt>
                <c:pt idx="14">
                  <c:v>-1.7995684288309068</c:v>
                </c:pt>
                <c:pt idx="15">
                  <c:v>2.0628207434692576</c:v>
                </c:pt>
                <c:pt idx="16">
                  <c:v>7.0944974167731347</c:v>
                </c:pt>
                <c:pt idx="17">
                  <c:v>9.3176073108928517</c:v>
                </c:pt>
                <c:pt idx="18">
                  <c:v>9.158232936625307</c:v>
                </c:pt>
                <c:pt idx="19">
                  <c:v>9.4753554160352156</c:v>
                </c:pt>
                <c:pt idx="20">
                  <c:v>6.9351230425055919</c:v>
                </c:pt>
                <c:pt idx="21">
                  <c:v>19.798911822671609</c:v>
                </c:pt>
                <c:pt idx="22">
                  <c:v>26.310493399888401</c:v>
                </c:pt>
                <c:pt idx="23">
                  <c:v>26.627615879298311</c:v>
                </c:pt>
                <c:pt idx="24">
                  <c:v>30.122468229308019</c:v>
                </c:pt>
                <c:pt idx="25">
                  <c:v>55.850045789640056</c:v>
                </c:pt>
                <c:pt idx="26">
                  <c:v>56.326542643317509</c:v>
                </c:pt>
                <c:pt idx="27">
                  <c:v>80.148132788939748</c:v>
                </c:pt>
                <c:pt idx="28">
                  <c:v>85.072475699981808</c:v>
                </c:pt>
                <c:pt idx="29">
                  <c:v>96.506773919115474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E3-48DA-A635-64D97935F33C}"/>
            </c:ext>
          </c:extLst>
        </c:ser>
        <c:ser>
          <c:idx val="12"/>
          <c:order val="12"/>
          <c:tx>
            <c:strRef>
              <c:f>'[2]V log I corrected'!$N$1</c:f>
              <c:strCache>
                <c:ptCount val="1"/>
                <c:pt idx="0">
                  <c:v>fish 13   % max response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corrected'!$N$2:$N$32</c:f>
              <c:numCache>
                <c:formatCode>General</c:formatCode>
                <c:ptCount val="31"/>
                <c:pt idx="0">
                  <c:v>-3.0279890548963255</c:v>
                </c:pt>
                <c:pt idx="1">
                  <c:v>-10.994336545192088</c:v>
                </c:pt>
                <c:pt idx="2">
                  <c:v>1.0935056148917739</c:v>
                </c:pt>
                <c:pt idx="3">
                  <c:v>8.8769881539682718</c:v>
                </c:pt>
                <c:pt idx="4">
                  <c:v>15.74614593694843</c:v>
                </c:pt>
                <c:pt idx="5">
                  <c:v>-3.0279890548963255</c:v>
                </c:pt>
                <c:pt idx="6">
                  <c:v>-0.73983274220395545</c:v>
                </c:pt>
                <c:pt idx="7">
                  <c:v>-5.7756521680883877</c:v>
                </c:pt>
                <c:pt idx="8">
                  <c:v>-5.7756521680883877</c:v>
                </c:pt>
                <c:pt idx="9">
                  <c:v>0.17449201389238145</c:v>
                </c:pt>
                <c:pt idx="10">
                  <c:v>-5.7756521680883877</c:v>
                </c:pt>
                <c:pt idx="11">
                  <c:v>5.66981824027651</c:v>
                </c:pt>
                <c:pt idx="12">
                  <c:v>2.0078303709881107</c:v>
                </c:pt>
                <c:pt idx="13">
                  <c:v>1.5483235704884146</c:v>
                </c:pt>
                <c:pt idx="14">
                  <c:v>10.250819710564306</c:v>
                </c:pt>
                <c:pt idx="15">
                  <c:v>5.2150002846798698</c:v>
                </c:pt>
                <c:pt idx="16">
                  <c:v>22.615303719928601</c:v>
                </c:pt>
                <c:pt idx="17">
                  <c:v>7.0436497968725433</c:v>
                </c:pt>
                <c:pt idx="18">
                  <c:v>8.4174813534685757</c:v>
                </c:pt>
                <c:pt idx="19">
                  <c:v>7.5031565973722385</c:v>
                </c:pt>
                <c:pt idx="20">
                  <c:v>55.123065432830622</c:v>
                </c:pt>
                <c:pt idx="21">
                  <c:v>31.313111015101423</c:v>
                </c:pt>
                <c:pt idx="22">
                  <c:v>59.830665715500984</c:v>
                </c:pt>
                <c:pt idx="23">
                  <c:v>52.834909120138249</c:v>
                </c:pt>
                <c:pt idx="24">
                  <c:v>65.50885689310438</c:v>
                </c:pt>
                <c:pt idx="25">
                  <c:v>62.723683020687858</c:v>
                </c:pt>
                <c:pt idx="26">
                  <c:v>83.9735281213473</c:v>
                </c:pt>
                <c:pt idx="27">
                  <c:v>81.680682963751877</c:v>
                </c:pt>
                <c:pt idx="28">
                  <c:v>86.721191234539376</c:v>
                </c:pt>
                <c:pt idx="29">
                  <c:v>100</c:v>
                </c:pt>
                <c:pt idx="30">
                  <c:v>99.540493199500318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2E3-48DA-A635-64D97935F33C}"/>
            </c:ext>
          </c:extLst>
        </c:ser>
        <c:ser>
          <c:idx val="13"/>
          <c:order val="13"/>
          <c:tx>
            <c:strRef>
              <c:f>'[2]V log I corrected'!$O$1</c:f>
              <c:strCache>
                <c:ptCount val="1"/>
                <c:pt idx="0">
                  <c:v>fish 14   % max response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corrected'!$O$2:$O$32</c:f>
              <c:numCache>
                <c:formatCode>General</c:formatCode>
                <c:ptCount val="31"/>
                <c:pt idx="0">
                  <c:v>-4.0408355807143552</c:v>
                </c:pt>
                <c:pt idx="1">
                  <c:v>0.82507810205335064</c:v>
                </c:pt>
                <c:pt idx="2">
                  <c:v>-1.3025909410518648</c:v>
                </c:pt>
                <c:pt idx="3">
                  <c:v>4.1707831566580333</c:v>
                </c:pt>
                <c:pt idx="4">
                  <c:v>-5.5641593904924651</c:v>
                </c:pt>
                <c:pt idx="5">
                  <c:v>3.5633227417158415</c:v>
                </c:pt>
                <c:pt idx="6">
                  <c:v>-1.6078787393305038</c:v>
                </c:pt>
                <c:pt idx="7">
                  <c:v>0.21761768711115853</c:v>
                </c:pt>
                <c:pt idx="8">
                  <c:v>8.432351606098635</c:v>
                </c:pt>
                <c:pt idx="9">
                  <c:v>-2.5206269525513352</c:v>
                </c:pt>
                <c:pt idx="10">
                  <c:v>-3.7386629640508042</c:v>
                </c:pt>
                <c:pt idx="11">
                  <c:v>-8.7670111167480691E-2</c:v>
                </c:pt>
                <c:pt idx="12">
                  <c:v>3.8686105399944806</c:v>
                </c:pt>
                <c:pt idx="13">
                  <c:v>-2.215339154272693</c:v>
                </c:pt>
                <c:pt idx="14">
                  <c:v>1.4325385169955396</c:v>
                </c:pt>
                <c:pt idx="15">
                  <c:v>15.566117504650522</c:v>
                </c:pt>
                <c:pt idx="16">
                  <c:v>27.90223670039963</c:v>
                </c:pt>
                <c:pt idx="17">
                  <c:v>40.677596503876167</c:v>
                </c:pt>
                <c:pt idx="18">
                  <c:v>27.90223670039963</c:v>
                </c:pt>
                <c:pt idx="19">
                  <c:v>30.637366158447033</c:v>
                </c:pt>
                <c:pt idx="20">
                  <c:v>38.244639662492318</c:v>
                </c:pt>
                <c:pt idx="21">
                  <c:v>38.54681227915588</c:v>
                </c:pt>
                <c:pt idx="22">
                  <c:v>50.717826849305311</c:v>
                </c:pt>
                <c:pt idx="23">
                  <c:v>63.191014036118297</c:v>
                </c:pt>
                <c:pt idx="24">
                  <c:v>69.27496373038548</c:v>
                </c:pt>
                <c:pt idx="25">
                  <c:v>85.093855971803151</c:v>
                </c:pt>
                <c:pt idx="26">
                  <c:v>88.744848824686486</c:v>
                </c:pt>
                <c:pt idx="27">
                  <c:v>89.657597037907308</c:v>
                </c:pt>
                <c:pt idx="28">
                  <c:v>93.003302092511987</c:v>
                </c:pt>
                <c:pt idx="29">
                  <c:v>95.134086317232274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2E3-48DA-A635-64D97935F33C}"/>
            </c:ext>
          </c:extLst>
        </c:ser>
        <c:ser>
          <c:idx val="14"/>
          <c:order val="14"/>
          <c:tx>
            <c:strRef>
              <c:f>'[2]V log I corrected'!$P$1</c:f>
              <c:strCache>
                <c:ptCount val="1"/>
                <c:pt idx="0">
                  <c:v>fish 15    % max response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'[2]V log I corrected'!$A$2:$A$32</c:f>
              <c:numCache>
                <c:formatCode>General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xVal>
          <c:yVal>
            <c:numRef>
              <c:f>'[2]V log I corrected'!$P$2:$P$32</c:f>
              <c:numCache>
                <c:formatCode>General</c:formatCode>
                <c:ptCount val="31"/>
                <c:pt idx="0">
                  <c:v>-4.0408355807143552</c:v>
                </c:pt>
                <c:pt idx="1">
                  <c:v>0.82507810205335064</c:v>
                </c:pt>
                <c:pt idx="2">
                  <c:v>-1.3025909410518648</c:v>
                </c:pt>
                <c:pt idx="3">
                  <c:v>4.1707831566580333</c:v>
                </c:pt>
                <c:pt idx="4">
                  <c:v>-5.5641593904924651</c:v>
                </c:pt>
                <c:pt idx="5">
                  <c:v>3.5633227417158415</c:v>
                </c:pt>
                <c:pt idx="6">
                  <c:v>-1.6078787393305038</c:v>
                </c:pt>
                <c:pt idx="7">
                  <c:v>0.21761768711115853</c:v>
                </c:pt>
                <c:pt idx="8">
                  <c:v>8.432351606098635</c:v>
                </c:pt>
                <c:pt idx="9">
                  <c:v>-2.5206269525513352</c:v>
                </c:pt>
                <c:pt idx="10">
                  <c:v>-3.7386629640508042</c:v>
                </c:pt>
                <c:pt idx="11">
                  <c:v>-8.7670111167480691E-2</c:v>
                </c:pt>
                <c:pt idx="12">
                  <c:v>3.8686105399944806</c:v>
                </c:pt>
                <c:pt idx="13">
                  <c:v>-2.215339154272693</c:v>
                </c:pt>
                <c:pt idx="14">
                  <c:v>1.4325385169955396</c:v>
                </c:pt>
                <c:pt idx="15">
                  <c:v>15.566117504650522</c:v>
                </c:pt>
                <c:pt idx="16">
                  <c:v>27.90223670039963</c:v>
                </c:pt>
                <c:pt idx="17">
                  <c:v>40.677596503876167</c:v>
                </c:pt>
                <c:pt idx="18">
                  <c:v>27.90223670039963</c:v>
                </c:pt>
                <c:pt idx="19">
                  <c:v>30.637366158447033</c:v>
                </c:pt>
                <c:pt idx="20">
                  <c:v>38.244639662492318</c:v>
                </c:pt>
                <c:pt idx="21">
                  <c:v>38.54681227915588</c:v>
                </c:pt>
                <c:pt idx="22">
                  <c:v>50.717826849305311</c:v>
                </c:pt>
                <c:pt idx="23">
                  <c:v>63.191014036118297</c:v>
                </c:pt>
                <c:pt idx="24">
                  <c:v>69.27496373038548</c:v>
                </c:pt>
                <c:pt idx="25">
                  <c:v>85.093855971803151</c:v>
                </c:pt>
                <c:pt idx="26">
                  <c:v>88.744848824686486</c:v>
                </c:pt>
                <c:pt idx="27">
                  <c:v>89.657597037907308</c:v>
                </c:pt>
                <c:pt idx="28">
                  <c:v>93.003302092511987</c:v>
                </c:pt>
                <c:pt idx="29">
                  <c:v>95.134086317232274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2E3-48DA-A635-64D97935F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07832"/>
        <c:axId val="405408224"/>
      </c:scatterChart>
      <c:valAx>
        <c:axId val="405407832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08224"/>
        <c:crosses val="autoZero"/>
        <c:crossBetween val="midCat"/>
      </c:valAx>
      <c:valAx>
        <c:axId val="40540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07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5% taurine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'[3]V log I corrected'!$B$1</c:f>
              <c:strCache>
                <c:ptCount val="1"/>
                <c:pt idx="0">
                  <c:v>fish 1      % max response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corrected'!$B$2:$B$37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FD-4A6E-8123-EFB2282ECD54}"/>
            </c:ext>
          </c:extLst>
        </c:ser>
        <c:ser>
          <c:idx val="1"/>
          <c:order val="1"/>
          <c:tx>
            <c:strRef>
              <c:f>'[3]V log I corrected'!$C$1</c:f>
              <c:strCache>
                <c:ptCount val="1"/>
                <c:pt idx="0">
                  <c:v>fish 2      % max response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corrected'!$C$2:$C$37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FD-4A6E-8123-EFB2282ECD54}"/>
            </c:ext>
          </c:extLst>
        </c:ser>
        <c:ser>
          <c:idx val="2"/>
          <c:order val="2"/>
          <c:tx>
            <c:strRef>
              <c:f>'[3]V log I corrected'!$D$1</c:f>
              <c:strCache>
                <c:ptCount val="1"/>
                <c:pt idx="0">
                  <c:v>fish 3      % max response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corrected'!$D$2:$D$37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FD-4A6E-8123-EFB2282ECD54}"/>
            </c:ext>
          </c:extLst>
        </c:ser>
        <c:ser>
          <c:idx val="3"/>
          <c:order val="3"/>
          <c:tx>
            <c:strRef>
              <c:f>'[3]V log I corrected'!$E$1</c:f>
              <c:strCache>
                <c:ptCount val="1"/>
                <c:pt idx="0">
                  <c:v>fish 4     % max response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corrected'!$E$2:$E$37</c:f>
              <c:numCache>
                <c:formatCode>General</c:formatCode>
                <c:ptCount val="36"/>
                <c:pt idx="0">
                  <c:v>-3.561509328096514</c:v>
                </c:pt>
                <c:pt idx="1">
                  <c:v>-5.4762238743161786</c:v>
                </c:pt>
                <c:pt idx="2">
                  <c:v>-0.68452798428952732</c:v>
                </c:pt>
                <c:pt idx="3">
                  <c:v>1.2301865619301373</c:v>
                </c:pt>
                <c:pt idx="4">
                  <c:v>-2.599242530509192</c:v>
                </c:pt>
                <c:pt idx="5">
                  <c:v>1.2301865619301373</c:v>
                </c:pt>
                <c:pt idx="6">
                  <c:v>1.2301865619301373</c:v>
                </c:pt>
                <c:pt idx="7">
                  <c:v>2.1924533595174598</c:v>
                </c:pt>
                <c:pt idx="8">
                  <c:v>-1.6467947818768454</c:v>
                </c:pt>
                <c:pt idx="9">
                  <c:v>-5.4762238743161786</c:v>
                </c:pt>
                <c:pt idx="10">
                  <c:v>-0.68452798428952732</c:v>
                </c:pt>
                <c:pt idx="11">
                  <c:v>-4.523776125683832</c:v>
                </c:pt>
                <c:pt idx="12">
                  <c:v>15.615093280965068</c:v>
                </c:pt>
                <c:pt idx="13">
                  <c:v>3.1547201571047774</c:v>
                </c:pt>
                <c:pt idx="14">
                  <c:v>0.27773881329779082</c:v>
                </c:pt>
                <c:pt idx="15">
                  <c:v>6.0317015009117645</c:v>
                </c:pt>
                <c:pt idx="16">
                  <c:v>57.807546640482542</c:v>
                </c:pt>
                <c:pt idx="17">
                  <c:v>47.261888062841898</c:v>
                </c:pt>
                <c:pt idx="18">
                  <c:v>37.668677233833634</c:v>
                </c:pt>
                <c:pt idx="19">
                  <c:v>37.668677233833634</c:v>
                </c:pt>
                <c:pt idx="20">
                  <c:v>46.299621265254594</c:v>
                </c:pt>
                <c:pt idx="21">
                  <c:v>40.545658577640616</c:v>
                </c:pt>
                <c:pt idx="22">
                  <c:v>42.470192172815253</c:v>
                </c:pt>
                <c:pt idx="23">
                  <c:v>49.176602609061568</c:v>
                </c:pt>
                <c:pt idx="24">
                  <c:v>63.561509328096498</c:v>
                </c:pt>
                <c:pt idx="25">
                  <c:v>73.154720157104762</c:v>
                </c:pt>
                <c:pt idx="26">
                  <c:v>94.246037312386008</c:v>
                </c:pt>
                <c:pt idx="27">
                  <c:v>100</c:v>
                </c:pt>
                <c:pt idx="28">
                  <c:v>76.021882451956785</c:v>
                </c:pt>
                <c:pt idx="29">
                  <c:v>99.037733202412696</c:v>
                </c:pt>
                <c:pt idx="30">
                  <c:v>88.492074624772059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FD-4A6E-8123-EFB2282ECD54}"/>
            </c:ext>
          </c:extLst>
        </c:ser>
        <c:ser>
          <c:idx val="4"/>
          <c:order val="4"/>
          <c:tx>
            <c:strRef>
              <c:f>'[3]V log I corrected'!$F$1</c:f>
              <c:strCache>
                <c:ptCount val="1"/>
                <c:pt idx="0">
                  <c:v>fish 5     % max response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corrected'!$F$2:$F$37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FD-4A6E-8123-EFB2282ECD54}"/>
            </c:ext>
          </c:extLst>
        </c:ser>
        <c:ser>
          <c:idx val="5"/>
          <c:order val="5"/>
          <c:tx>
            <c:strRef>
              <c:f>'[3]V log I corrected'!$G$1</c:f>
              <c:strCache>
                <c:ptCount val="1"/>
                <c:pt idx="0">
                  <c:v>fish 6    % max response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corrected'!$G$2:$G$37</c:f>
              <c:numCache>
                <c:formatCode>General</c:formatCode>
                <c:ptCount val="36"/>
                <c:pt idx="5">
                  <c:v>-5.8785783038037875</c:v>
                </c:pt>
                <c:pt idx="6">
                  <c:v>-0.47161996950931862</c:v>
                </c:pt>
                <c:pt idx="7">
                  <c:v>-1.3712418766658228</c:v>
                </c:pt>
                <c:pt idx="8">
                  <c:v>-0.91912420024870911</c:v>
                </c:pt>
                <c:pt idx="9">
                  <c:v>0.42800193764718547</c:v>
                </c:pt>
                <c:pt idx="10">
                  <c:v>-2.2708637838223229</c:v>
                </c:pt>
                <c:pt idx="11">
                  <c:v>5.8349602719416529</c:v>
                </c:pt>
                <c:pt idx="12">
                  <c:v>3.5835987812115349</c:v>
                </c:pt>
                <c:pt idx="13">
                  <c:v>-1.9502293092205018E-2</c:v>
                </c:pt>
                <c:pt idx="14">
                  <c:v>-3.1750991366565522</c:v>
                </c:pt>
                <c:pt idx="15">
                  <c:v>4.2594685729983413</c:v>
                </c:pt>
                <c:pt idx="16">
                  <c:v>7.1866998555152701</c:v>
                </c:pt>
                <c:pt idx="17">
                  <c:v>3.8096576194200891</c:v>
                </c:pt>
                <c:pt idx="18">
                  <c:v>10.568355537288173</c:v>
                </c:pt>
                <c:pt idx="19">
                  <c:v>9.2166159537145607</c:v>
                </c:pt>
                <c:pt idx="20">
                  <c:v>8.0886284855106361</c:v>
                </c:pt>
                <c:pt idx="21">
                  <c:v>21.156213367668553</c:v>
                </c:pt>
                <c:pt idx="22">
                  <c:v>27.462793609119529</c:v>
                </c:pt>
                <c:pt idx="23">
                  <c:v>26.111054025545904</c:v>
                </c:pt>
                <c:pt idx="24">
                  <c:v>44.131172842742316</c:v>
                </c:pt>
                <c:pt idx="25">
                  <c:v>49.538131177036789</c:v>
                </c:pt>
                <c:pt idx="26">
                  <c:v>58.096072909217881</c:v>
                </c:pt>
                <c:pt idx="27">
                  <c:v>70.261729161380444</c:v>
                </c:pt>
                <c:pt idx="28">
                  <c:v>84.678746904273112</c:v>
                </c:pt>
                <c:pt idx="29">
                  <c:v>100</c:v>
                </c:pt>
                <c:pt idx="30">
                  <c:v>99.09576464716578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FD-4A6E-8123-EFB2282ECD54}"/>
            </c:ext>
          </c:extLst>
        </c:ser>
        <c:ser>
          <c:idx val="6"/>
          <c:order val="6"/>
          <c:tx>
            <c:strRef>
              <c:f>'[3]V log I corrected'!$H$1</c:f>
              <c:strCache>
                <c:ptCount val="1"/>
                <c:pt idx="0">
                  <c:v>fish 7     % max response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corrected'!$H$2:$H$37</c:f>
              <c:numCache>
                <c:formatCode>General</c:formatCode>
                <c:ptCount val="36"/>
                <c:pt idx="5">
                  <c:v>-8.3066251868003782</c:v>
                </c:pt>
                <c:pt idx="6">
                  <c:v>-6.6994370142015303</c:v>
                </c:pt>
                <c:pt idx="7">
                  <c:v>-6.4715170540522768</c:v>
                </c:pt>
                <c:pt idx="8">
                  <c:v>-6.929706664661599</c:v>
                </c:pt>
                <c:pt idx="9">
                  <c:v>5.0020207336673028</c:v>
                </c:pt>
                <c:pt idx="10">
                  <c:v>-9.4532740584790922</c:v>
                </c:pt>
                <c:pt idx="11">
                  <c:v>1.1015348177110256</c:v>
                </c:pt>
                <c:pt idx="12">
                  <c:v>26.572177786967679</c:v>
                </c:pt>
                <c:pt idx="13">
                  <c:v>9.3606962602329027</c:v>
                </c:pt>
                <c:pt idx="14">
                  <c:v>-4.1758696203840353</c:v>
                </c:pt>
                <c:pt idx="15">
                  <c:v>5.9195748000413539</c:v>
                </c:pt>
                <c:pt idx="16">
                  <c:v>20.376044437343158</c:v>
                </c:pt>
                <c:pt idx="17">
                  <c:v>10.28060001691777</c:v>
                </c:pt>
                <c:pt idx="18">
                  <c:v>25.538314050208189</c:v>
                </c:pt>
                <c:pt idx="19">
                  <c:v>25.195259264828902</c:v>
                </c:pt>
                <c:pt idx="20">
                  <c:v>34.717379249414925</c:v>
                </c:pt>
                <c:pt idx="21">
                  <c:v>45.15822814553043</c:v>
                </c:pt>
                <c:pt idx="22">
                  <c:v>47.223605928738593</c:v>
                </c:pt>
                <c:pt idx="23">
                  <c:v>47.912065189807983</c:v>
                </c:pt>
                <c:pt idx="24">
                  <c:v>66.49811554837072</c:v>
                </c:pt>
                <c:pt idx="25">
                  <c:v>86.230814778612171</c:v>
                </c:pt>
                <c:pt idx="26">
                  <c:v>80.953410340517124</c:v>
                </c:pt>
                <c:pt idx="27">
                  <c:v>100</c:v>
                </c:pt>
                <c:pt idx="28">
                  <c:v>80.037031119298476</c:v>
                </c:pt>
                <c:pt idx="29">
                  <c:v>81.87213925204658</c:v>
                </c:pt>
                <c:pt idx="30">
                  <c:v>99.081271088470544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FD-4A6E-8123-EFB2282ECD54}"/>
            </c:ext>
          </c:extLst>
        </c:ser>
        <c:ser>
          <c:idx val="7"/>
          <c:order val="7"/>
          <c:tx>
            <c:strRef>
              <c:f>'[3]V log I corrected'!$I$1</c:f>
              <c:strCache>
                <c:ptCount val="1"/>
                <c:pt idx="0">
                  <c:v>fish 8     % max response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corrected'!$I$2:$I$37</c:f>
              <c:numCache>
                <c:formatCode>General</c:formatCode>
                <c:ptCount val="36"/>
                <c:pt idx="0">
                  <c:v>-0.23543420564338205</c:v>
                </c:pt>
                <c:pt idx="1">
                  <c:v>-2.0235675573474889</c:v>
                </c:pt>
                <c:pt idx="2">
                  <c:v>-1.611029705340163</c:v>
                </c:pt>
                <c:pt idx="3">
                  <c:v>-1.611029705340163</c:v>
                </c:pt>
                <c:pt idx="4">
                  <c:v>1.4147172023859209</c:v>
                </c:pt>
                <c:pt idx="5">
                  <c:v>-1.611029705340163</c:v>
                </c:pt>
                <c:pt idx="6">
                  <c:v>-9.7452261968575871E-2</c:v>
                </c:pt>
                <c:pt idx="7">
                  <c:v>1.6892731107184418</c:v>
                </c:pt>
                <c:pt idx="8">
                  <c:v>-2.1601415220052047</c:v>
                </c:pt>
                <c:pt idx="9">
                  <c:v>3.2014425750729387</c:v>
                </c:pt>
                <c:pt idx="10">
                  <c:v>1.5512911670436356</c:v>
                </c:pt>
                <c:pt idx="11">
                  <c:v>1.4147172023859209</c:v>
                </c:pt>
                <c:pt idx="12">
                  <c:v>2.1018109627257662</c:v>
                </c:pt>
                <c:pt idx="13">
                  <c:v>-2.0235675573474889</c:v>
                </c:pt>
                <c:pt idx="14">
                  <c:v>4.3024821664372004</c:v>
                </c:pt>
                <c:pt idx="15">
                  <c:v>14.132991663758521</c:v>
                </c:pt>
                <c:pt idx="16">
                  <c:v>33.175907869898722</c:v>
                </c:pt>
                <c:pt idx="17">
                  <c:v>36.75076659428985</c:v>
                </c:pt>
                <c:pt idx="18">
                  <c:v>35.925690890275192</c:v>
                </c:pt>
                <c:pt idx="19">
                  <c:v>40.738163170688289</c:v>
                </c:pt>
                <c:pt idx="20">
                  <c:v>47.338768802805504</c:v>
                </c:pt>
                <c:pt idx="21">
                  <c:v>51.051609470871426</c:v>
                </c:pt>
                <c:pt idx="22">
                  <c:v>59.162976588326053</c:v>
                </c:pt>
                <c:pt idx="23">
                  <c:v>71.401130204871009</c:v>
                </c:pt>
                <c:pt idx="24">
                  <c:v>79.513905301342731</c:v>
                </c:pt>
                <c:pt idx="25">
                  <c:v>87.212734566790004</c:v>
                </c:pt>
                <c:pt idx="26">
                  <c:v>99.450888183334968</c:v>
                </c:pt>
                <c:pt idx="27">
                  <c:v>100</c:v>
                </c:pt>
                <c:pt idx="28">
                  <c:v>92.575726642885243</c:v>
                </c:pt>
                <c:pt idx="29">
                  <c:v>85.838547046110307</c:v>
                </c:pt>
                <c:pt idx="30">
                  <c:v>89.137441883151837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FD-4A6E-8123-EFB2282ECD54}"/>
            </c:ext>
          </c:extLst>
        </c:ser>
        <c:ser>
          <c:idx val="8"/>
          <c:order val="8"/>
          <c:tx>
            <c:strRef>
              <c:f>'[3]V log I corrected'!$J$1</c:f>
              <c:strCache>
                <c:ptCount val="1"/>
                <c:pt idx="0">
                  <c:v>fish 9     % max response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corrected'!$J$2:$J$37</c:f>
              <c:numCache>
                <c:formatCode>General</c:formatCode>
                <c:ptCount val="36"/>
                <c:pt idx="0">
                  <c:v>-0.20077474156339942</c:v>
                </c:pt>
                <c:pt idx="1">
                  <c:v>0.56032929222303707</c:v>
                </c:pt>
                <c:pt idx="2">
                  <c:v>0.56032929222303707</c:v>
                </c:pt>
                <c:pt idx="3">
                  <c:v>-0.83459516560398461</c:v>
                </c:pt>
                <c:pt idx="4">
                  <c:v>-3.6257428936023723</c:v>
                </c:pt>
                <c:pt idx="5">
                  <c:v>2.5890741740906438</c:v>
                </c:pt>
                <c:pt idx="6">
                  <c:v>2.2085221571974234</c:v>
                </c:pt>
                <c:pt idx="7">
                  <c:v>3.4774618176229364</c:v>
                </c:pt>
                <c:pt idx="8">
                  <c:v>-1.5956991993904233</c:v>
                </c:pt>
                <c:pt idx="9">
                  <c:v>-2.3568032331768607</c:v>
                </c:pt>
                <c:pt idx="10">
                  <c:v>-0.32805835130925526</c:v>
                </c:pt>
                <c:pt idx="11">
                  <c:v>-0.45404314871076407</c:v>
                </c:pt>
                <c:pt idx="12">
                  <c:v>-11.996588452908849</c:v>
                </c:pt>
                <c:pt idx="13">
                  <c:v>16.161663172500678</c:v>
                </c:pt>
                <c:pt idx="14">
                  <c:v>7.9168024105957118</c:v>
                </c:pt>
                <c:pt idx="15">
                  <c:v>24.532508731807155</c:v>
                </c:pt>
                <c:pt idx="16">
                  <c:v>40.514394628978017</c:v>
                </c:pt>
                <c:pt idx="17">
                  <c:v>42.289871103698253</c:v>
                </c:pt>
                <c:pt idx="18">
                  <c:v>41.909319086805027</c:v>
                </c:pt>
                <c:pt idx="19">
                  <c:v>42.543139510845613</c:v>
                </c:pt>
                <c:pt idx="20">
                  <c:v>46.855196494072544</c:v>
                </c:pt>
                <c:pt idx="21">
                  <c:v>57.510652967082677</c:v>
                </c:pt>
                <c:pt idx="22">
                  <c:v>67.403706593962028</c:v>
                </c:pt>
                <c:pt idx="23">
                  <c:v>67.784258610855261</c:v>
                </c:pt>
                <c:pt idx="24">
                  <c:v>75.901835763014375</c:v>
                </c:pt>
                <c:pt idx="25">
                  <c:v>100</c:v>
                </c:pt>
                <c:pt idx="26">
                  <c:v>89.473125949080057</c:v>
                </c:pt>
                <c:pt idx="27">
                  <c:v>93.659198134905466</c:v>
                </c:pt>
                <c:pt idx="28">
                  <c:v>94.926838982986638</c:v>
                </c:pt>
                <c:pt idx="29">
                  <c:v>93.404630915413762</c:v>
                </c:pt>
                <c:pt idx="30">
                  <c:v>94.926838982986638</c:v>
                </c:pt>
                <c:pt idx="31">
                  <c:v>96.449047050559514</c:v>
                </c:pt>
                <c:pt idx="32">
                  <c:v>89.219857541932697</c:v>
                </c:pt>
                <c:pt idx="33">
                  <c:v>97.337434694091812</c:v>
                </c:pt>
                <c:pt idx="34">
                  <c:v>97.337434694091812</c:v>
                </c:pt>
                <c:pt idx="35">
                  <c:v>82.369921237854754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EFD-4A6E-8123-EFB2282ECD54}"/>
            </c:ext>
          </c:extLst>
        </c:ser>
        <c:ser>
          <c:idx val="9"/>
          <c:order val="9"/>
          <c:tx>
            <c:strRef>
              <c:f>'[3]V log I corrected'!$K$1</c:f>
              <c:strCache>
                <c:ptCount val="1"/>
                <c:pt idx="0">
                  <c:v>fish 10     % max response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corrected'!$K$2:$K$37</c:f>
              <c:numCache>
                <c:formatCode>General</c:formatCode>
                <c:ptCount val="36"/>
                <c:pt idx="0">
                  <c:v>0.38309499605047703</c:v>
                </c:pt>
                <c:pt idx="1">
                  <c:v>-0.84308798630134685</c:v>
                </c:pt>
                <c:pt idx="2">
                  <c:v>5.1852962665239142</c:v>
                </c:pt>
                <c:pt idx="3">
                  <c:v>0.38309499605047703</c:v>
                </c:pt>
                <c:pt idx="4">
                  <c:v>2.5289152151661662</c:v>
                </c:pt>
                <c:pt idx="5">
                  <c:v>0.68964074163843203</c:v>
                </c:pt>
                <c:pt idx="6">
                  <c:v>2.4263845562323114</c:v>
                </c:pt>
                <c:pt idx="7">
                  <c:v>-2.1707553963734147</c:v>
                </c:pt>
                <c:pt idx="8">
                  <c:v>-0.53654224071339174</c:v>
                </c:pt>
                <c:pt idx="9">
                  <c:v>-3.0903926331372822</c:v>
                </c:pt>
                <c:pt idx="10">
                  <c:v>-2.6823624598290823</c:v>
                </c:pt>
                <c:pt idx="11">
                  <c:v>-2.2732860553072713</c:v>
                </c:pt>
                <c:pt idx="12">
                  <c:v>0.58711008270457576</c:v>
                </c:pt>
                <c:pt idx="13">
                  <c:v>5.389311353178015</c:v>
                </c:pt>
                <c:pt idx="14">
                  <c:v>2.3238538972984553</c:v>
                </c:pt>
                <c:pt idx="15">
                  <c:v>12.592613258888171</c:v>
                </c:pt>
                <c:pt idx="16">
                  <c:v>29.399271474331591</c:v>
                </c:pt>
                <c:pt idx="17">
                  <c:v>21.430128320258348</c:v>
                </c:pt>
                <c:pt idx="18">
                  <c:v>27.76505831867156</c:v>
                </c:pt>
                <c:pt idx="19">
                  <c:v>27.254497486429507</c:v>
                </c:pt>
                <c:pt idx="20">
                  <c:v>32.158183184623198</c:v>
                </c:pt>
                <c:pt idx="21">
                  <c:v>33.180351080320911</c:v>
                </c:pt>
                <c:pt idx="22">
                  <c:v>49.01610672953354</c:v>
                </c:pt>
                <c:pt idx="23">
                  <c:v>33.486896825908872</c:v>
                </c:pt>
                <c:pt idx="24">
                  <c:v>57.394326288128582</c:v>
                </c:pt>
                <c:pt idx="25">
                  <c:v>65.159454355547723</c:v>
                </c:pt>
                <c:pt idx="26">
                  <c:v>62.09399689966817</c:v>
                </c:pt>
                <c:pt idx="27">
                  <c:v>65.261985014481581</c:v>
                </c:pt>
                <c:pt idx="28">
                  <c:v>78.134813866748502</c:v>
                </c:pt>
                <c:pt idx="29">
                  <c:v>100</c:v>
                </c:pt>
                <c:pt idx="30">
                  <c:v>83.652637287331714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EFD-4A6E-8123-EFB2282ECD54}"/>
            </c:ext>
          </c:extLst>
        </c:ser>
        <c:ser>
          <c:idx val="10"/>
          <c:order val="10"/>
          <c:tx>
            <c:strRef>
              <c:f>'[3]V log I corrected'!$L$1</c:f>
              <c:strCache>
                <c:ptCount val="1"/>
                <c:pt idx="0">
                  <c:v>fish 11     % max response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corrected'!$L$2:$L$37</c:f>
              <c:numCache>
                <c:formatCode>General</c:formatCode>
                <c:ptCount val="36"/>
                <c:pt idx="0">
                  <c:v>-0.18917555829288149</c:v>
                </c:pt>
                <c:pt idx="1">
                  <c:v>1.0557458560428388</c:v>
                </c:pt>
                <c:pt idx="2">
                  <c:v>-1.1416154355256309</c:v>
                </c:pt>
                <c:pt idx="3">
                  <c:v>-0.77488858515806114</c:v>
                </c:pt>
                <c:pt idx="4">
                  <c:v>1.7149542435133793</c:v>
                </c:pt>
                <c:pt idx="5">
                  <c:v>-1.5803377411800872</c:v>
                </c:pt>
                <c:pt idx="6">
                  <c:v>-2.0198099994937815</c:v>
                </c:pt>
                <c:pt idx="7">
                  <c:v>2.0809311412217113</c:v>
                </c:pt>
                <c:pt idx="8">
                  <c:v>2.3006672703785593</c:v>
                </c:pt>
                <c:pt idx="9">
                  <c:v>-2.5327776184128363</c:v>
                </c:pt>
                <c:pt idx="10">
                  <c:v>3.253107147611308</c:v>
                </c:pt>
                <c:pt idx="11">
                  <c:v>-2.1668007207045048</c:v>
                </c:pt>
                <c:pt idx="12">
                  <c:v>-0.92187930636878446</c:v>
                </c:pt>
                <c:pt idx="13">
                  <c:v>1.6414588829080183</c:v>
                </c:pt>
                <c:pt idx="14">
                  <c:v>-0.84838394576342224</c:v>
                </c:pt>
                <c:pt idx="15">
                  <c:v>13.030239966102144</c:v>
                </c:pt>
                <c:pt idx="16">
                  <c:v>27.934049163146579</c:v>
                </c:pt>
                <c:pt idx="17">
                  <c:v>25.37071097386978</c:v>
                </c:pt>
                <c:pt idx="18">
                  <c:v>30.717123481580227</c:v>
                </c:pt>
                <c:pt idx="19">
                  <c:v>27.860553802541222</c:v>
                </c:pt>
                <c:pt idx="20">
                  <c:v>26.249655490497165</c:v>
                </c:pt>
                <c:pt idx="21">
                  <c:v>28.300026060854911</c:v>
                </c:pt>
                <c:pt idx="22">
                  <c:v>31.668813406153738</c:v>
                </c:pt>
                <c:pt idx="23">
                  <c:v>33.866174697722208</c:v>
                </c:pt>
                <c:pt idx="24">
                  <c:v>35.038350704111807</c:v>
                </c:pt>
                <c:pt idx="25">
                  <c:v>47.415569392182128</c:v>
                </c:pt>
                <c:pt idx="26">
                  <c:v>49.246203833383021</c:v>
                </c:pt>
                <c:pt idx="27">
                  <c:v>72.608729073977202</c:v>
                </c:pt>
                <c:pt idx="28">
                  <c:v>83.667530987106446</c:v>
                </c:pt>
                <c:pt idx="29">
                  <c:v>100</c:v>
                </c:pt>
                <c:pt idx="30">
                  <c:v>88.355110083675982</c:v>
                </c:pt>
                <c:pt idx="31">
                  <c:v>90.552096398914827</c:v>
                </c:pt>
                <c:pt idx="32">
                  <c:v>86.45060530554008</c:v>
                </c:pt>
                <c:pt idx="33">
                  <c:v>80.006262104704646</c:v>
                </c:pt>
                <c:pt idx="34">
                  <c:v>75.391803392410864</c:v>
                </c:pt>
                <c:pt idx="35">
                  <c:v>90.33236026975797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EFD-4A6E-8123-EFB2282ECD54}"/>
            </c:ext>
          </c:extLst>
        </c:ser>
        <c:ser>
          <c:idx val="11"/>
          <c:order val="11"/>
          <c:tx>
            <c:strRef>
              <c:f>'[3]V log I corrected'!$M$1</c:f>
              <c:strCache>
                <c:ptCount val="1"/>
                <c:pt idx="0">
                  <c:v>fish 12     % max response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corrected'!$M$2:$M$37</c:f>
              <c:numCache>
                <c:formatCode>General</c:formatCode>
                <c:ptCount val="36"/>
                <c:pt idx="0">
                  <c:v>1.0956809190664525E-2</c:v>
                </c:pt>
                <c:pt idx="1">
                  <c:v>-1.4912916679294197</c:v>
                </c:pt>
                <c:pt idx="2">
                  <c:v>1.0956809190664525E-2</c:v>
                </c:pt>
                <c:pt idx="3">
                  <c:v>3.5623617285648677</c:v>
                </c:pt>
                <c:pt idx="4">
                  <c:v>-0.53455241434456124</c:v>
                </c:pt>
                <c:pt idx="5">
                  <c:v>1.7873586396771699</c:v>
                </c:pt>
                <c:pt idx="6">
                  <c:v>-1.2185370561618063</c:v>
                </c:pt>
                <c:pt idx="7">
                  <c:v>-0.6716290910277718</c:v>
                </c:pt>
                <c:pt idx="8">
                  <c:v>-0.9443837027953853</c:v>
                </c:pt>
                <c:pt idx="9">
                  <c:v>1.5146040279095576</c:v>
                </c:pt>
                <c:pt idx="10">
                  <c:v>-1.4912916679294197</c:v>
                </c:pt>
                <c:pt idx="11">
                  <c:v>-0.53455241434456124</c:v>
                </c:pt>
                <c:pt idx="12">
                  <c:v>-2.0368008914646469</c:v>
                </c:pt>
                <c:pt idx="13">
                  <c:v>-1.7640462796970333</c:v>
                </c:pt>
                <c:pt idx="14">
                  <c:v>1.0956809190664525E-2</c:v>
                </c:pt>
                <c:pt idx="15">
                  <c:v>4.1092696936989022</c:v>
                </c:pt>
                <c:pt idx="16">
                  <c:v>5.2016868823681639</c:v>
                </c:pt>
                <c:pt idx="17">
                  <c:v>7.5235979363898959</c:v>
                </c:pt>
                <c:pt idx="18">
                  <c:v>8.3432605132915434</c:v>
                </c:pt>
                <c:pt idx="19">
                  <c:v>8.3432605132915434</c:v>
                </c:pt>
                <c:pt idx="20">
                  <c:v>6.5682574244038463</c:v>
                </c:pt>
                <c:pt idx="21">
                  <c:v>8.4803371899747528</c:v>
                </c:pt>
                <c:pt idx="22">
                  <c:v>17.222472182526456</c:v>
                </c:pt>
                <c:pt idx="23">
                  <c:v>17.769380147660488</c:v>
                </c:pt>
                <c:pt idx="24">
                  <c:v>17.495226794294069</c:v>
                </c:pt>
                <c:pt idx="25">
                  <c:v>28.833426194233923</c:v>
                </c:pt>
                <c:pt idx="26">
                  <c:v>44.678371025534034</c:v>
                </c:pt>
                <c:pt idx="27">
                  <c:v>56.015171683875089</c:v>
                </c:pt>
                <c:pt idx="28">
                  <c:v>67.626125695582544</c:v>
                </c:pt>
                <c:pt idx="29">
                  <c:v>79.919665607508463</c:v>
                </c:pt>
                <c:pt idx="30">
                  <c:v>90.096909480437461</c:v>
                </c:pt>
                <c:pt idx="31">
                  <c:v>93.852530673237638</c:v>
                </c:pt>
                <c:pt idx="32">
                  <c:v>93.032868096336003</c:v>
                </c:pt>
                <c:pt idx="33">
                  <c:v>100</c:v>
                </c:pt>
                <c:pt idx="34">
                  <c:v>96.721349692393417</c:v>
                </c:pt>
                <c:pt idx="35">
                  <c:v>96.58427301571021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EFD-4A6E-8123-EFB2282ECD54}"/>
            </c:ext>
          </c:extLst>
        </c:ser>
        <c:ser>
          <c:idx val="12"/>
          <c:order val="12"/>
          <c:tx>
            <c:strRef>
              <c:f>'[3]V log I corrected'!$N$1</c:f>
              <c:strCache>
                <c:ptCount val="1"/>
                <c:pt idx="0">
                  <c:v>fish 13   % max response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corrected'!$N$2:$N$37</c:f>
              <c:numCache>
                <c:formatCode>General</c:formatCode>
                <c:ptCount val="36"/>
                <c:pt idx="0">
                  <c:v>-2.4978618178811467</c:v>
                </c:pt>
                <c:pt idx="1">
                  <c:v>-1.1351098547586509</c:v>
                </c:pt>
                <c:pt idx="2">
                  <c:v>2.0430943823302181</c:v>
                </c:pt>
                <c:pt idx="3">
                  <c:v>7.5708442395693062E-2</c:v>
                </c:pt>
                <c:pt idx="4">
                  <c:v>3.5577800114208622</c:v>
                </c:pt>
                <c:pt idx="5">
                  <c:v>-1.8932278410691172</c:v>
                </c:pt>
                <c:pt idx="6">
                  <c:v>-0.68085920038448555</c:v>
                </c:pt>
                <c:pt idx="7">
                  <c:v>-0.37854221197847221</c:v>
                </c:pt>
                <c:pt idx="8">
                  <c:v>-0.98472653232078655</c:v>
                </c:pt>
                <c:pt idx="9">
                  <c:v>-0.22660854601032027</c:v>
                </c:pt>
                <c:pt idx="10">
                  <c:v>2.3469617142665196</c:v>
                </c:pt>
                <c:pt idx="11">
                  <c:v>-0.22660854601032027</c:v>
                </c:pt>
                <c:pt idx="12">
                  <c:v>3.709713677389014</c:v>
                </c:pt>
                <c:pt idx="13">
                  <c:v>-0.83279286635263605</c:v>
                </c:pt>
                <c:pt idx="14">
                  <c:v>-0.68085920038448555</c:v>
                </c:pt>
                <c:pt idx="15">
                  <c:v>4.8445651415592819</c:v>
                </c:pt>
                <c:pt idx="16">
                  <c:v>4.7685983085752071</c:v>
                </c:pt>
                <c:pt idx="17">
                  <c:v>4.9205319745433593</c:v>
                </c:pt>
                <c:pt idx="18">
                  <c:v>14.610179038838689</c:v>
                </c:pt>
                <c:pt idx="19">
                  <c:v>9.1591711863487077</c:v>
                </c:pt>
                <c:pt idx="20">
                  <c:v>9.3111048523168574</c:v>
                </c:pt>
                <c:pt idx="21">
                  <c:v>10.067672495097039</c:v>
                </c:pt>
                <c:pt idx="22">
                  <c:v>18.698434928206176</c:v>
                </c:pt>
                <c:pt idx="23">
                  <c:v>20.059636547798384</c:v>
                </c:pt>
                <c:pt idx="24">
                  <c:v>28.538465314939366</c:v>
                </c:pt>
                <c:pt idx="25">
                  <c:v>38.53197971117099</c:v>
                </c:pt>
                <c:pt idx="26">
                  <c:v>52.61219965323982</c:v>
                </c:pt>
                <c:pt idx="27">
                  <c:v>64.571549645875692</c:v>
                </c:pt>
                <c:pt idx="28">
                  <c:v>81.983457834531819</c:v>
                </c:pt>
                <c:pt idx="29">
                  <c:v>96.669862096942978</c:v>
                </c:pt>
                <c:pt idx="30">
                  <c:v>99.697683011593995</c:v>
                </c:pt>
                <c:pt idx="31">
                  <c:v>99.545749345625822</c:v>
                </c:pt>
                <c:pt idx="32">
                  <c:v>98.789181702845639</c:v>
                </c:pt>
                <c:pt idx="33">
                  <c:v>99.393815679657678</c:v>
                </c:pt>
                <c:pt idx="34">
                  <c:v>97.426429739723147</c:v>
                </c:pt>
                <c:pt idx="3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EFD-4A6E-8123-EFB2282ECD54}"/>
            </c:ext>
          </c:extLst>
        </c:ser>
        <c:ser>
          <c:idx val="13"/>
          <c:order val="13"/>
          <c:tx>
            <c:strRef>
              <c:f>'[3]V log I corrected'!$O$1</c:f>
              <c:strCache>
                <c:ptCount val="1"/>
                <c:pt idx="0">
                  <c:v>fish 14   % max response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corrected'!$O$2:$O$37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EFD-4A6E-8123-EFB2282ECD54}"/>
            </c:ext>
          </c:extLst>
        </c:ser>
        <c:ser>
          <c:idx val="14"/>
          <c:order val="14"/>
          <c:tx>
            <c:strRef>
              <c:f>'[3]V log I corrected'!$P$1</c:f>
              <c:strCache>
                <c:ptCount val="1"/>
                <c:pt idx="0">
                  <c:v>fish 15    % max response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corrected'!$P$2:$P$37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EFD-4A6E-8123-EFB2282EC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91000"/>
        <c:axId val="272691392"/>
      </c:scatterChart>
      <c:valAx>
        <c:axId val="272691000"/>
        <c:scaling>
          <c:orientation val="minMax"/>
          <c:max val="4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91392"/>
        <c:crosses val="autoZero"/>
        <c:crossBetween val="midCat"/>
      </c:valAx>
      <c:valAx>
        <c:axId val="2726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91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5% taurine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'[3]V log I corrected'!$W$1</c:f>
              <c:strCache>
                <c:ptCount val="1"/>
                <c:pt idx="0">
                  <c:v>mean % response rescaled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corrected'!$W$2:$W$37</c:f>
              <c:numCache>
                <c:formatCode>General</c:formatCode>
                <c:ptCount val="36"/>
                <c:pt idx="0">
                  <c:v>-0.944977224034663</c:v>
                </c:pt>
                <c:pt idx="1">
                  <c:v>-1.4050202746077827</c:v>
                </c:pt>
                <c:pt idx="2">
                  <c:v>0.65532675933655782</c:v>
                </c:pt>
                <c:pt idx="3">
                  <c:v>0.30506855201567601</c:v>
                </c:pt>
                <c:pt idx="4">
                  <c:v>0.36906002066831595</c:v>
                </c:pt>
                <c:pt idx="5">
                  <c:v>-1.5157796849508389</c:v>
                </c:pt>
                <c:pt idx="6">
                  <c:v>-0.62187525333590721</c:v>
                </c:pt>
                <c:pt idx="7">
                  <c:v>-0.18969139638823118</c:v>
                </c:pt>
                <c:pt idx="8">
                  <c:v>-1.5675279714391506</c:v>
                </c:pt>
                <c:pt idx="9">
                  <c:v>-0.41321906659874846</c:v>
                </c:pt>
                <c:pt idx="10">
                  <c:v>-1.1402071582499849</c:v>
                </c:pt>
                <c:pt idx="11">
                  <c:v>-0.2135597019524568</c:v>
                </c:pt>
                <c:pt idx="12">
                  <c:v>4.3479719970733282</c:v>
                </c:pt>
                <c:pt idx="13">
                  <c:v>3.6298618899248716</c:v>
                </c:pt>
                <c:pt idx="14">
                  <c:v>0.69536525457217702</c:v>
                </c:pt>
                <c:pt idx="15">
                  <c:v>10.451345823604473</c:v>
                </c:pt>
                <c:pt idx="16">
                  <c:v>26.447545547050545</c:v>
                </c:pt>
                <c:pt idx="17">
                  <c:v>23.324927581763387</c:v>
                </c:pt>
                <c:pt idx="18">
                  <c:v>27.228219576379569</c:v>
                </c:pt>
                <c:pt idx="19">
                  <c:v>26.636252324685778</c:v>
                </c:pt>
                <c:pt idx="20">
                  <c:v>30.095476766712498</c:v>
                </c:pt>
                <c:pt idx="21">
                  <c:v>34.519359404004383</c:v>
                </c:pt>
                <c:pt idx="22">
                  <c:v>42.099503242499637</c:v>
                </c:pt>
                <c:pt idx="23">
                  <c:v>42.945175364228497</c:v>
                </c:pt>
                <c:pt idx="24">
                  <c:v>54.687886119201181</c:v>
                </c:pt>
                <c:pt idx="25">
                  <c:v>67.30666005749994</c:v>
                </c:pt>
                <c:pt idx="26">
                  <c:v>73.706187898149196</c:v>
                </c:pt>
                <c:pt idx="27">
                  <c:v>84.399983356455905</c:v>
                </c:pt>
                <c:pt idx="28">
                  <c:v>86.418188514880427</c:v>
                </c:pt>
                <c:pt idx="29">
                  <c:v>97.761870111431008</c:v>
                </c:pt>
                <c:pt idx="30">
                  <c:v>97.270357854540322</c:v>
                </c:pt>
                <c:pt idx="31">
                  <c:v>100</c:v>
                </c:pt>
                <c:pt idx="32">
                  <c:v>96.607010940236677</c:v>
                </c:pt>
                <c:pt idx="33">
                  <c:v>99.037351067334498</c:v>
                </c:pt>
                <c:pt idx="34">
                  <c:v>96.44520861087895</c:v>
                </c:pt>
                <c:pt idx="35">
                  <c:v>97.078631496417117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6E-4BB0-921A-3808F2D30F37}"/>
            </c:ext>
          </c:extLst>
        </c:ser>
        <c:ser>
          <c:idx val="1"/>
          <c:order val="1"/>
          <c:tx>
            <c:strRef>
              <c:f>'[3]V log I corrected'!$X$1</c:f>
              <c:strCache>
                <c:ptCount val="1"/>
                <c:pt idx="0">
                  <c:v>median % response rescaled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'[3]V log I corrected'!$A$2:$A$37</c:f>
              <c:numCache>
                <c:formatCode>General</c:formatCode>
                <c:ptCount val="3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  <c:pt idx="31">
                  <c:v>3.2</c:v>
                </c:pt>
                <c:pt idx="32">
                  <c:v>3.4</c:v>
                </c:pt>
                <c:pt idx="33">
                  <c:v>3.6</c:v>
                </c:pt>
                <c:pt idx="34">
                  <c:v>3.8</c:v>
                </c:pt>
                <c:pt idx="35">
                  <c:v>4</c:v>
                </c:pt>
              </c:numCache>
            </c:numRef>
          </c:xVal>
          <c:yVal>
            <c:numRef>
              <c:f>'[3]V log I corrected'!$X$2:$X$37</c:f>
              <c:numCache>
                <c:formatCode>General</c:formatCode>
                <c:ptCount val="36"/>
                <c:pt idx="0">
                  <c:v>-0.20411067502693966</c:v>
                </c:pt>
                <c:pt idx="1">
                  <c:v>-1.153970050616943</c:v>
                </c:pt>
                <c:pt idx="2">
                  <c:v>1.1138859911527842E-2</c:v>
                </c:pt>
                <c:pt idx="3">
                  <c:v>7.6966361218019363E-2</c:v>
                </c:pt>
                <c:pt idx="4">
                  <c:v>1.4382231594606805</c:v>
                </c:pt>
                <c:pt idx="5">
                  <c:v>-1.6065955339355245</c:v>
                </c:pt>
                <c:pt idx="6">
                  <c:v>-0.47945607890290565</c:v>
                </c:pt>
                <c:pt idx="7">
                  <c:v>-0.38483180609010387</c:v>
                </c:pt>
                <c:pt idx="8">
                  <c:v>-1.0010880634876316</c:v>
                </c:pt>
                <c:pt idx="9">
                  <c:v>-0.23037371600069637</c:v>
                </c:pt>
                <c:pt idx="10">
                  <c:v>-0.69590162517552545</c:v>
                </c:pt>
                <c:pt idx="11">
                  <c:v>-0.46158721387494267</c:v>
                </c:pt>
                <c:pt idx="12">
                  <c:v>2.1367331918368349</c:v>
                </c:pt>
                <c:pt idx="13">
                  <c:v>1.6687322220436043</c:v>
                </c:pt>
                <c:pt idx="14">
                  <c:v>1.1138859911527842E-2</c:v>
                </c:pt>
                <c:pt idx="15">
                  <c:v>6.1319200578990412</c:v>
                </c:pt>
                <c:pt idx="16">
                  <c:v>28.398181895430994</c:v>
                </c:pt>
                <c:pt idx="17">
                  <c:v>21.786196427405862</c:v>
                </c:pt>
                <c:pt idx="18">
                  <c:v>28.226383216620217</c:v>
                </c:pt>
                <c:pt idx="19">
                  <c:v>27.707339260693441</c:v>
                </c:pt>
                <c:pt idx="20">
                  <c:v>32.692501189850795</c:v>
                </c:pt>
                <c:pt idx="21">
                  <c:v>33.73165271636811</c:v>
                </c:pt>
                <c:pt idx="22">
                  <c:v>43.17584734721148</c:v>
                </c:pt>
                <c:pt idx="23">
                  <c:v>34.42887150199406</c:v>
                </c:pt>
                <c:pt idx="24">
                  <c:v>58.347950494993547</c:v>
                </c:pt>
                <c:pt idx="25">
                  <c:v>66.242098529601137</c:v>
                </c:pt>
                <c:pt idx="26">
                  <c:v>63.12570756471294</c:v>
                </c:pt>
                <c:pt idx="27">
                  <c:v>73.815145215653672</c:v>
                </c:pt>
                <c:pt idx="28">
                  <c:v>83.345637949008974</c:v>
                </c:pt>
                <c:pt idx="29">
                  <c:v>98.276061289998239</c:v>
                </c:pt>
                <c:pt idx="30">
                  <c:v>91.593897064418172</c:v>
                </c:pt>
                <c:pt idx="31">
                  <c:v>96.731748190621829</c:v>
                </c:pt>
                <c:pt idx="32">
                  <c:v>92.64045508378841</c:v>
                </c:pt>
                <c:pt idx="33">
                  <c:v>100</c:v>
                </c:pt>
                <c:pt idx="34">
                  <c:v>98.641565088318643</c:v>
                </c:pt>
                <c:pt idx="35">
                  <c:v>95.011155030207178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6E-4BB0-921A-3808F2D30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92176"/>
        <c:axId val="272692568"/>
      </c:scatterChart>
      <c:valAx>
        <c:axId val="27269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92568"/>
        <c:crosses val="autoZero"/>
        <c:crossBetween val="midCat"/>
      </c:valAx>
      <c:valAx>
        <c:axId val="27269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69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39</xdr:row>
      <xdr:rowOff>147636</xdr:rowOff>
    </xdr:from>
    <xdr:to>
      <xdr:col>7</xdr:col>
      <xdr:colOff>342900</xdr:colOff>
      <xdr:row>64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F1EF28-3813-46AE-A512-B4A58AB03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442911</xdr:colOff>
      <xdr:row>41</xdr:row>
      <xdr:rowOff>171450</xdr:rowOff>
    </xdr:from>
    <xdr:to>
      <xdr:col>11</xdr:col>
      <xdr:colOff>581024</xdr:colOff>
      <xdr:row>58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4970BD-C1DC-4E8F-A3B4-AFCD28793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10</xdr:col>
      <xdr:colOff>280987</xdr:colOff>
      <xdr:row>57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DA225-DAE7-459E-8038-40B293705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38</xdr:row>
      <xdr:rowOff>157162</xdr:rowOff>
    </xdr:from>
    <xdr:to>
      <xdr:col>9</xdr:col>
      <xdr:colOff>400050</xdr:colOff>
      <xdr:row>62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BC876A-274A-4665-A07E-CA972AE59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538161</xdr:colOff>
      <xdr:row>38</xdr:row>
      <xdr:rowOff>157161</xdr:rowOff>
    </xdr:from>
    <xdr:to>
      <xdr:col>15</xdr:col>
      <xdr:colOff>438149</xdr:colOff>
      <xdr:row>58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FFFBB7-A1EE-44E3-91D2-082D0315C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WB/cobia%20%20sea%20bass%20effects%20of%20diet%20vision/sea%20bass%202017-2018/data%20and%20summaries%200%25%20taurine/0%25%20taurine%20diet%20sea%20bass%20vision%20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WB/cobia%20%20sea%20bass%20effects%20of%20diet%20vision/sea%20bass%202017-2018/data%20%20and%20summaries%201.4%25%20taurine/1.4%25%20taurine%20diet%20sea%20bass%20vision%20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WB/cobia%20%20sea%20bass%20effects%20of%20diet%20vision/sea%20bass%202017-2018/data%20and%20summaries%205%25%20taurine/5%25%20taurine%20diet%20sea%20bass%20vision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log I curves"/>
      <sheetName val="V log I corrected"/>
      <sheetName val="% V log I"/>
      <sheetName val="% V log I corrected"/>
      <sheetName val="FFF"/>
      <sheetName val="spectral curve"/>
      <sheetName val="spectral curve corrected"/>
      <sheetName val="spectral V log I curve"/>
    </sheetNames>
    <sheetDataSet>
      <sheetData sheetId="0" refreshError="1"/>
      <sheetData sheetId="1">
        <row r="1">
          <cell r="B1" t="str">
            <v>fish 1      % max response</v>
          </cell>
          <cell r="C1" t="str">
            <v>fish 2      % max response</v>
          </cell>
          <cell r="D1" t="str">
            <v>fish 3      % max response</v>
          </cell>
          <cell r="E1" t="str">
            <v>fish 4     % max response</v>
          </cell>
          <cell r="F1" t="str">
            <v>fish 5     % max response</v>
          </cell>
          <cell r="G1" t="str">
            <v>fish 6    % max response</v>
          </cell>
          <cell r="H1" t="str">
            <v>fish 7     % max response</v>
          </cell>
          <cell r="I1" t="str">
            <v>fish 8     % max response</v>
          </cell>
          <cell r="J1" t="str">
            <v>fish 9     % max response</v>
          </cell>
          <cell r="K1" t="str">
            <v>fish 10     % max response</v>
          </cell>
          <cell r="L1" t="str">
            <v>fish 11     % max response</v>
          </cell>
          <cell r="M1" t="str">
            <v>fish 12     % max response</v>
          </cell>
          <cell r="N1" t="str">
            <v>fish 13   % max response</v>
          </cell>
          <cell r="O1" t="str">
            <v>fish 14   % max response</v>
          </cell>
          <cell r="P1" t="str">
            <v>fish 15    % max response</v>
          </cell>
        </row>
        <row r="2">
          <cell r="A2">
            <v>-3</v>
          </cell>
          <cell r="B2">
            <v>-2.0100817463088796</v>
          </cell>
          <cell r="E2">
            <v>-0.16135509335802772</v>
          </cell>
          <cell r="H2">
            <v>3.3439728226378427</v>
          </cell>
          <cell r="I2">
            <v>0.90849229537221987</v>
          </cell>
          <cell r="J2">
            <v>-0.61439815779809204</v>
          </cell>
          <cell r="L2">
            <v>-0.64452599057032245</v>
          </cell>
          <cell r="W2">
            <v>0.13778521634566734</v>
          </cell>
          <cell r="X2">
            <v>-0.38787662557805991</v>
          </cell>
        </row>
        <row r="3">
          <cell r="A3">
            <v>-2.8</v>
          </cell>
          <cell r="B3">
            <v>-2.0100817463088796</v>
          </cell>
          <cell r="E3">
            <v>4.608750076878831</v>
          </cell>
          <cell r="H3">
            <v>-8.4579273528204091</v>
          </cell>
          <cell r="I3">
            <v>4.1167987787711402</v>
          </cell>
          <cell r="J3">
            <v>9.4674223400066833</v>
          </cell>
          <cell r="L3">
            <v>-1.1407074330019622</v>
          </cell>
          <cell r="W3">
            <v>1.1035255999950897</v>
          </cell>
          <cell r="X3">
            <v>1.488045672884589</v>
          </cell>
        </row>
        <row r="4">
          <cell r="A4">
            <v>-2.6</v>
          </cell>
          <cell r="B4">
            <v>-4.8680687994126437</v>
          </cell>
          <cell r="E4">
            <v>-1.2195695509191049</v>
          </cell>
          <cell r="H4">
            <v>14.829021540299397</v>
          </cell>
          <cell r="I4">
            <v>-0.8100338465580984</v>
          </cell>
          <cell r="J4">
            <v>-5.9133754842893387</v>
          </cell>
          <cell r="L4">
            <v>0.24554129826177104</v>
          </cell>
          <cell r="W4">
            <v>0.37936669369506321</v>
          </cell>
          <cell r="X4">
            <v>-1.0148016987386017</v>
          </cell>
        </row>
        <row r="5">
          <cell r="A5">
            <v>-2.4</v>
          </cell>
          <cell r="B5">
            <v>-0.78582705835653577</v>
          </cell>
          <cell r="E5">
            <v>0.90228610501105666</v>
          </cell>
          <cell r="H5">
            <v>3.3439728226378427</v>
          </cell>
          <cell r="I5">
            <v>0.79470592283485353</v>
          </cell>
          <cell r="J5">
            <v>-1.1305323129758116</v>
          </cell>
          <cell r="L5">
            <v>-0.21717896789798533</v>
          </cell>
          <cell r="W5">
            <v>0.48728667848255414</v>
          </cell>
          <cell r="X5">
            <v>0.28876347746843412</v>
          </cell>
        </row>
        <row r="6">
          <cell r="A6">
            <v>-2.2000000000000002</v>
          </cell>
          <cell r="B6">
            <v>-2.0100817463088796</v>
          </cell>
          <cell r="E6">
            <v>-2.5328408264564422</v>
          </cell>
          <cell r="H6">
            <v>-7.3081158771045747</v>
          </cell>
          <cell r="I6">
            <v>-0.8100338465580984</v>
          </cell>
          <cell r="J6">
            <v>-0.35500765929852085</v>
          </cell>
          <cell r="L6">
            <v>-0.26689271550192656</v>
          </cell>
          <cell r="W6">
            <v>-2.2262353350238384</v>
          </cell>
          <cell r="X6">
            <v>-1.4100577964334891</v>
          </cell>
        </row>
        <row r="7">
          <cell r="A7">
            <v>-2</v>
          </cell>
          <cell r="B7">
            <v>-2.8290371007070347</v>
          </cell>
          <cell r="E7">
            <v>-2.809604607664725</v>
          </cell>
          <cell r="F7">
            <v>1.1010264759768</v>
          </cell>
          <cell r="G7">
            <v>-0.73005564871879836</v>
          </cell>
          <cell r="H7">
            <v>-1.758315600851168</v>
          </cell>
          <cell r="I7">
            <v>-0.4663286181720348</v>
          </cell>
          <cell r="J7">
            <v>3.9090545150158631</v>
          </cell>
          <cell r="L7">
            <v>-0.90456713188324356</v>
          </cell>
          <cell r="W7">
            <v>-0.56412225382737502</v>
          </cell>
          <cell r="X7">
            <v>-0.81731139030102096</v>
          </cell>
        </row>
        <row r="8">
          <cell r="A8">
            <v>-1.8</v>
          </cell>
          <cell r="B8">
            <v>-2.0100817463088796</v>
          </cell>
          <cell r="E8">
            <v>-2.2777840084801841</v>
          </cell>
          <cell r="F8">
            <v>-7.8309672927267595</v>
          </cell>
          <cell r="G8">
            <v>2.3682214840370417</v>
          </cell>
          <cell r="H8">
            <v>-3.9926083547989766</v>
          </cell>
          <cell r="I8">
            <v>1.367156951682631</v>
          </cell>
          <cell r="J8">
            <v>-7.0753390438945614</v>
          </cell>
          <cell r="L8">
            <v>-0.12539974155224845</v>
          </cell>
          <cell r="W8">
            <v>-2.4608140560407614</v>
          </cell>
          <cell r="X8">
            <v>-2.1439328773945316</v>
          </cell>
        </row>
        <row r="9">
          <cell r="A9">
            <v>-1.6</v>
          </cell>
          <cell r="B9">
            <v>-3.6438141114603</v>
          </cell>
          <cell r="E9">
            <v>-1.2195695509191049</v>
          </cell>
          <cell r="F9">
            <v>-3.0203501763541358</v>
          </cell>
          <cell r="G9">
            <v>-0.44839409119554008</v>
          </cell>
          <cell r="H9">
            <v>8.4495277560010429</v>
          </cell>
          <cell r="I9">
            <v>-2.0698953321780031</v>
          </cell>
          <cell r="J9">
            <v>-1.3899228114753828</v>
          </cell>
          <cell r="L9">
            <v>-0.14547644731537829</v>
          </cell>
          <cell r="W9">
            <v>-0.43843016710090521</v>
          </cell>
          <cell r="X9">
            <v>-1.3047461811972438</v>
          </cell>
        </row>
        <row r="10">
          <cell r="A10">
            <v>-1.4</v>
          </cell>
          <cell r="B10">
            <v>0.84372696314999462</v>
          </cell>
          <cell r="E10">
            <v>3.0187150201332105</v>
          </cell>
          <cell r="F10">
            <v>-0.9596618501886679</v>
          </cell>
          <cell r="G10">
            <v>-0.54260171111799493</v>
          </cell>
          <cell r="H10">
            <v>16.423078358905435</v>
          </cell>
          <cell r="I10">
            <v>-1.6112306758675909</v>
          </cell>
          <cell r="J10">
            <v>3.3929203598381461</v>
          </cell>
          <cell r="L10">
            <v>1.038093159101519</v>
          </cell>
          <cell r="W10">
            <v>2.7155131994063715</v>
          </cell>
          <cell r="X10">
            <v>0.94091006112575692</v>
          </cell>
        </row>
        <row r="11">
          <cell r="A11">
            <v>-1.2</v>
          </cell>
          <cell r="B11">
            <v>-2.4195594235079581</v>
          </cell>
          <cell r="E11">
            <v>-1.2195695509191049</v>
          </cell>
          <cell r="F11">
            <v>3.8439222002243478</v>
          </cell>
          <cell r="G11">
            <v>0.48983689905258371</v>
          </cell>
          <cell r="H11">
            <v>14.829021540299397</v>
          </cell>
          <cell r="I11">
            <v>-0.23640976232333738</v>
          </cell>
          <cell r="J11">
            <v>-2.2938192934917465</v>
          </cell>
          <cell r="L11">
            <v>0.88417174825085654</v>
          </cell>
          <cell r="W11">
            <v>1.7444207532834228</v>
          </cell>
          <cell r="X11">
            <v>0.12671356836462316</v>
          </cell>
        </row>
        <row r="12">
          <cell r="A12">
            <v>-1</v>
          </cell>
          <cell r="B12">
            <v>-3.2343364342612229</v>
          </cell>
          <cell r="E12">
            <v>-0.16135509335802772</v>
          </cell>
          <cell r="F12">
            <v>-0.96317838316847049</v>
          </cell>
          <cell r="G12">
            <v>-1.0117172062420567</v>
          </cell>
          <cell r="H12">
            <v>10.362069287340873</v>
          </cell>
          <cell r="I12">
            <v>-1.0387796470198123</v>
          </cell>
          <cell r="J12">
            <v>4.4265120911042946</v>
          </cell>
          <cell r="K12">
            <v>3.1228876571583091</v>
          </cell>
          <cell r="L12">
            <v>1.5170659965933331</v>
          </cell>
          <cell r="W12">
            <v>1.454681024022612</v>
          </cell>
          <cell r="X12">
            <v>-0.16135509335802772</v>
          </cell>
        </row>
        <row r="13">
          <cell r="A13">
            <v>-0.8</v>
          </cell>
          <cell r="B13">
            <v>2.477459328301415</v>
          </cell>
          <cell r="E13">
            <v>1.9605005625721312</v>
          </cell>
          <cell r="F13">
            <v>9.6848834796797103</v>
          </cell>
          <cell r="G13">
            <v>0.58404451897503762</v>
          </cell>
          <cell r="H13">
            <v>17.700283719714776</v>
          </cell>
          <cell r="I13">
            <v>0.33604126652444122</v>
          </cell>
          <cell r="J13">
            <v>-2.4235145427415312</v>
          </cell>
          <cell r="K13">
            <v>-4.3513527810922152</v>
          </cell>
          <cell r="L13">
            <v>-0.24012377448441954</v>
          </cell>
          <cell r="W13">
            <v>2.8747117504478723</v>
          </cell>
          <cell r="X13">
            <v>0.58404451897503762</v>
          </cell>
        </row>
        <row r="14">
          <cell r="A14">
            <v>-0.6</v>
          </cell>
          <cell r="B14">
            <v>20.431801970387482</v>
          </cell>
          <cell r="E14">
            <v>3.0187150201332105</v>
          </cell>
          <cell r="F14">
            <v>2.8170945701214256</v>
          </cell>
          <cell r="G14">
            <v>-1.0117172062420567</v>
          </cell>
          <cell r="H14">
            <v>31.417991936387047</v>
          </cell>
          <cell r="I14">
            <v>0.79470592283485353</v>
          </cell>
          <cell r="J14">
            <v>-0.61439815779809204</v>
          </cell>
          <cell r="K14">
            <v>1.3125180008346533</v>
          </cell>
          <cell r="L14">
            <v>1.9587535233821913</v>
          </cell>
          <cell r="W14">
            <v>6.718046194532902</v>
          </cell>
          <cell r="X14">
            <v>1.9587535233821913</v>
          </cell>
        </row>
        <row r="15">
          <cell r="A15">
            <v>-0.4</v>
          </cell>
          <cell r="B15">
            <v>2.0679816511023383</v>
          </cell>
          <cell r="E15">
            <v>0.37046550582651327</v>
          </cell>
          <cell r="F15">
            <v>-3.7095906403958265</v>
          </cell>
          <cell r="G15">
            <v>0.30238296145178023</v>
          </cell>
          <cell r="H15">
            <v>22.325661701571661</v>
          </cell>
          <cell r="I15">
            <v>-0.58011499070939987</v>
          </cell>
          <cell r="J15">
            <v>-1.2602275622255961</v>
          </cell>
          <cell r="K15">
            <v>-0.19690708924299355</v>
          </cell>
          <cell r="L15">
            <v>2.5438460913362628</v>
          </cell>
          <cell r="W15">
            <v>2.4428914708067486</v>
          </cell>
          <cell r="X15">
            <v>0.30238296145178023</v>
          </cell>
        </row>
        <row r="16">
          <cell r="A16">
            <v>-0.2</v>
          </cell>
          <cell r="B16">
            <v>3.292236339054682</v>
          </cell>
          <cell r="E16">
            <v>-2.2777840084801841</v>
          </cell>
          <cell r="F16">
            <v>-0.96317838316847049</v>
          </cell>
          <cell r="G16">
            <v>9.0329299424286766</v>
          </cell>
          <cell r="H16">
            <v>21.368574308433192</v>
          </cell>
          <cell r="I16">
            <v>-0.69507441863374864</v>
          </cell>
          <cell r="J16">
            <v>4.8142744179429391</v>
          </cell>
          <cell r="K16">
            <v>1.2067171767637905</v>
          </cell>
          <cell r="L16">
            <v>2.0495767161201597</v>
          </cell>
          <cell r="W16">
            <v>4.2266962411254712</v>
          </cell>
          <cell r="X16">
            <v>2.0495767161201597</v>
          </cell>
        </row>
        <row r="17">
          <cell r="A17">
            <v>0</v>
          </cell>
          <cell r="B17">
            <v>30.835877646159958</v>
          </cell>
          <cell r="E17">
            <v>1.9605005625721312</v>
          </cell>
          <cell r="F17">
            <v>-4.7364182704987554</v>
          </cell>
          <cell r="G17">
            <v>6.5921835446418084</v>
          </cell>
          <cell r="H17">
            <v>25.515408593720835</v>
          </cell>
          <cell r="I17">
            <v>3.1425762798816321</v>
          </cell>
          <cell r="J17">
            <v>5.0081555813622654</v>
          </cell>
          <cell r="K17">
            <v>-1.0938629644215323</v>
          </cell>
          <cell r="L17">
            <v>12.315943613137813</v>
          </cell>
          <cell r="W17">
            <v>8.8873464590660625</v>
          </cell>
          <cell r="X17">
            <v>5.0081555813622654</v>
          </cell>
        </row>
        <row r="18">
          <cell r="A18">
            <v>0.2</v>
          </cell>
          <cell r="B18">
            <v>55.52153190016147</v>
          </cell>
          <cell r="E18">
            <v>6.198785133624451</v>
          </cell>
          <cell r="F18">
            <v>0.411786011935109</v>
          </cell>
          <cell r="G18">
            <v>4.0106063680933115</v>
          </cell>
          <cell r="H18">
            <v>43.059833128009849</v>
          </cell>
          <cell r="I18">
            <v>7.5526780072447899</v>
          </cell>
          <cell r="J18">
            <v>1.4541087256449206</v>
          </cell>
          <cell r="K18">
            <v>4.6017480647265954</v>
          </cell>
          <cell r="L18">
            <v>24.131084954739773</v>
          </cell>
          <cell r="W18">
            <v>16.418404825534584</v>
          </cell>
          <cell r="X18">
            <v>6.198785133624451</v>
          </cell>
        </row>
        <row r="19">
          <cell r="A19">
            <v>0.4</v>
          </cell>
          <cell r="B19">
            <v>46.54644975094088</v>
          </cell>
          <cell r="E19">
            <v>2.492321161756677</v>
          </cell>
          <cell r="F19">
            <v>0.411786011935109</v>
          </cell>
          <cell r="G19">
            <v>7.4371682172115827</v>
          </cell>
          <cell r="H19">
            <v>25.196923880987043</v>
          </cell>
          <cell r="I19">
            <v>7.7825968630934899</v>
          </cell>
          <cell r="J19">
            <v>21.357035801844184</v>
          </cell>
          <cell r="K19">
            <v>4.1961782391216191</v>
          </cell>
          <cell r="L19">
            <v>23.919801527423026</v>
          </cell>
          <cell r="W19">
            <v>15.569015627200692</v>
          </cell>
          <cell r="X19">
            <v>7.7825968630934899</v>
          </cell>
        </row>
        <row r="20">
          <cell r="A20">
            <v>0.6</v>
          </cell>
          <cell r="B20">
            <v>30.631138807560422</v>
          </cell>
          <cell r="E20">
            <v>6.198785133624451</v>
          </cell>
          <cell r="F20">
            <v>7.2795749214933956</v>
          </cell>
          <cell r="G20">
            <v>8.5638144473046154</v>
          </cell>
          <cell r="H20">
            <v>41.465776309403815</v>
          </cell>
          <cell r="I20">
            <v>6.9802269783970123</v>
          </cell>
          <cell r="J20">
            <v>11.792672880127844</v>
          </cell>
          <cell r="K20">
            <v>7.2761577842956324</v>
          </cell>
          <cell r="L20">
            <v>24.915988546717379</v>
          </cell>
          <cell r="W20">
            <v>16.213035158695416</v>
          </cell>
          <cell r="X20">
            <v>8.5638144473046154</v>
          </cell>
        </row>
        <row r="21">
          <cell r="A21">
            <v>0.8</v>
          </cell>
          <cell r="B21">
            <v>37.161889924521205</v>
          </cell>
          <cell r="E21">
            <v>4.0823562185022926</v>
          </cell>
          <cell r="F21">
            <v>4.303415842918815</v>
          </cell>
          <cell r="G21">
            <v>9.5025260886747898</v>
          </cell>
          <cell r="H21">
            <v>46.089521036323596</v>
          </cell>
          <cell r="I21">
            <v>11.905886548339268</v>
          </cell>
          <cell r="J21">
            <v>9.2080318415071094</v>
          </cell>
          <cell r="K21">
            <v>12.150049079826724</v>
          </cell>
          <cell r="L21">
            <v>25.386357081739273</v>
          </cell>
          <cell r="W21">
            <v>17.853946197566035</v>
          </cell>
          <cell r="X21">
            <v>11.905886548339268</v>
          </cell>
        </row>
        <row r="22">
          <cell r="A22">
            <v>1</v>
          </cell>
          <cell r="B22">
            <v>39.610399300425897</v>
          </cell>
          <cell r="E22">
            <v>2.492321161756677</v>
          </cell>
          <cell r="F22">
            <v>-1.1894086715358982</v>
          </cell>
          <cell r="G22">
            <v>12.459491791546949</v>
          </cell>
          <cell r="H22">
            <v>52.630707059394474</v>
          </cell>
          <cell r="I22">
            <v>8.8137125482516794</v>
          </cell>
          <cell r="J22">
            <v>10.113251744434187</v>
          </cell>
          <cell r="K22">
            <v>20.903303924622794</v>
          </cell>
          <cell r="L22">
            <v>25.525937988473419</v>
          </cell>
          <cell r="W22">
            <v>19.146670758502452</v>
          </cell>
          <cell r="X22">
            <v>12.459491791546949</v>
          </cell>
        </row>
        <row r="23">
          <cell r="A23">
            <v>1.2</v>
          </cell>
          <cell r="B23">
            <v>46.136972073741802</v>
          </cell>
          <cell r="E23">
            <v>7.7888201903700711</v>
          </cell>
          <cell r="F23">
            <v>10.029503711700553</v>
          </cell>
          <cell r="G23">
            <v>11.849545517661259</v>
          </cell>
          <cell r="H23">
            <v>29.502183895173033</v>
          </cell>
          <cell r="I23">
            <v>15.3429388321999</v>
          </cell>
          <cell r="J23">
            <v>29.498721244545024</v>
          </cell>
          <cell r="K23">
            <v>31.124839094580061</v>
          </cell>
          <cell r="L23">
            <v>26.052712506353643</v>
          </cell>
          <cell r="W23">
            <v>23.165346405444172</v>
          </cell>
          <cell r="X23">
            <v>26.052712506353643</v>
          </cell>
        </row>
        <row r="24">
          <cell r="A24">
            <v>1.4</v>
          </cell>
          <cell r="B24">
            <v>51.848767836304447</v>
          </cell>
          <cell r="E24">
            <v>11.500710903045849</v>
          </cell>
          <cell r="F24">
            <v>7.9688153855350858</v>
          </cell>
          <cell r="G24">
            <v>18.608461595975349</v>
          </cell>
          <cell r="H24">
            <v>47.366726397132936</v>
          </cell>
          <cell r="I24">
            <v>19.467401572832664</v>
          </cell>
          <cell r="J24">
            <v>16.05805847535294</v>
          </cell>
          <cell r="K24">
            <v>34.535152323797554</v>
          </cell>
          <cell r="L24">
            <v>32.569993610508725</v>
          </cell>
          <cell r="W24">
            <v>26.807627874324602</v>
          </cell>
          <cell r="X24">
            <v>19.467401572832664</v>
          </cell>
        </row>
        <row r="25">
          <cell r="A25">
            <v>1.6</v>
          </cell>
          <cell r="B25">
            <v>55.931009577360534</v>
          </cell>
          <cell r="E25">
            <v>14.14896041735255</v>
          </cell>
          <cell r="F25">
            <v>14.836604295093379</v>
          </cell>
          <cell r="G25">
            <v>27.526462514553053</v>
          </cell>
          <cell r="H25">
            <v>36.201795647142269</v>
          </cell>
          <cell r="I25">
            <v>21.528459887762057</v>
          </cell>
          <cell r="J25">
            <v>28.335434264029086</v>
          </cell>
          <cell r="K25">
            <v>45.979274794129232</v>
          </cell>
          <cell r="L25">
            <v>38.507918348356341</v>
          </cell>
          <cell r="W25">
            <v>31.620206901941778</v>
          </cell>
          <cell r="X25">
            <v>28.335434264029086</v>
          </cell>
        </row>
        <row r="26">
          <cell r="A26">
            <v>1.8</v>
          </cell>
          <cell r="B26">
            <v>63.681837038628785</v>
          </cell>
          <cell r="E26">
            <v>13.617139818168008</v>
          </cell>
          <cell r="F26">
            <v>17.583016552320728</v>
          </cell>
          <cell r="G26">
            <v>33.159693665018217</v>
          </cell>
          <cell r="H26">
            <v>58.531657147123596</v>
          </cell>
          <cell r="I26">
            <v>31.609697883495265</v>
          </cell>
          <cell r="J26">
            <v>41.389658127293231</v>
          </cell>
          <cell r="K26">
            <v>52.770512134766747</v>
          </cell>
          <cell r="L26">
            <v>45.255603551983533</v>
          </cell>
          <cell r="W26">
            <v>39.95587129807182</v>
          </cell>
          <cell r="X26">
            <v>41.389658127293231</v>
          </cell>
        </row>
        <row r="27">
          <cell r="A27">
            <v>2</v>
          </cell>
          <cell r="B27">
            <v>84.084689056619553</v>
          </cell>
          <cell r="E27">
            <v>21.040921243519566</v>
          </cell>
          <cell r="F27">
            <v>28.913285813250994</v>
          </cell>
          <cell r="G27">
            <v>39.449494248208246</v>
          </cell>
          <cell r="H27">
            <v>99.363030574532416</v>
          </cell>
          <cell r="I27">
            <v>39.170039852601676</v>
          </cell>
          <cell r="J27">
            <v>44.362061492752616</v>
          </cell>
          <cell r="K27">
            <v>66.961341554449234</v>
          </cell>
          <cell r="L27">
            <v>56.094156563250387</v>
          </cell>
          <cell r="W27">
            <v>53.569539219876503</v>
          </cell>
          <cell r="X27">
            <v>44.362061492752616</v>
          </cell>
        </row>
        <row r="28">
          <cell r="A28">
            <v>2.2000000000000002</v>
          </cell>
          <cell r="B28">
            <v>100</v>
          </cell>
          <cell r="E28">
            <v>31.639346041554372</v>
          </cell>
          <cell r="F28">
            <v>25.822253324002791</v>
          </cell>
          <cell r="G28">
            <v>53.155741644681328</v>
          </cell>
          <cell r="H28">
            <v>38.436088401090082</v>
          </cell>
          <cell r="I28">
            <v>49.823728877182667</v>
          </cell>
          <cell r="J28">
            <v>56.639437281428762</v>
          </cell>
          <cell r="K28">
            <v>58.870517424807943</v>
          </cell>
          <cell r="L28">
            <v>58.893422966795363</v>
          </cell>
          <cell r="W28">
            <v>52.881428407905986</v>
          </cell>
          <cell r="X28">
            <v>53.155741644681328</v>
          </cell>
        </row>
        <row r="29">
          <cell r="A29">
            <v>2.4</v>
          </cell>
          <cell r="B29">
            <v>88.166930797675647</v>
          </cell>
          <cell r="E29">
            <v>47.534269868202557</v>
          </cell>
          <cell r="F29">
            <v>48.489824911822929</v>
          </cell>
          <cell r="G29">
            <v>62.261196500859839</v>
          </cell>
          <cell r="H29">
            <v>35.881677679471387</v>
          </cell>
          <cell r="I29">
            <v>59.103770043606389</v>
          </cell>
          <cell r="J29">
            <v>57.673029012694911</v>
          </cell>
          <cell r="K29">
            <v>66.014424179015009</v>
          </cell>
          <cell r="L29">
            <v>70.298903907468699</v>
          </cell>
          <cell r="W29">
            <v>59.824956225812272</v>
          </cell>
          <cell r="X29">
            <v>59.103770043606389</v>
          </cell>
        </row>
        <row r="30">
          <cell r="A30">
            <v>2.6</v>
          </cell>
          <cell r="B30">
            <v>97.956789957649519</v>
          </cell>
          <cell r="E30">
            <v>92.0498247162719</v>
          </cell>
          <cell r="F30">
            <v>70.468156035601368</v>
          </cell>
          <cell r="G30">
            <v>68.645204703972311</v>
          </cell>
          <cell r="H30">
            <v>80.224549221637346</v>
          </cell>
          <cell r="I30">
            <v>64.601880642396409</v>
          </cell>
          <cell r="J30">
            <v>79.644462972337195</v>
          </cell>
          <cell r="K30">
            <v>55.975101539401997</v>
          </cell>
          <cell r="L30">
            <v>78.599187690111265</v>
          </cell>
          <cell r="W30">
            <v>76.891301760649924</v>
          </cell>
          <cell r="X30">
            <v>78.599187690111265</v>
          </cell>
        </row>
        <row r="31">
          <cell r="A31">
            <v>2.8</v>
          </cell>
          <cell r="B31">
            <v>95.917758258943906</v>
          </cell>
          <cell r="E31">
            <v>100</v>
          </cell>
          <cell r="F31">
            <v>68.407467709435906</v>
          </cell>
          <cell r="G31">
            <v>89.016160558837043</v>
          </cell>
          <cell r="H31">
            <v>60.125713965729631</v>
          </cell>
          <cell r="I31">
            <v>68.49642452718048</v>
          </cell>
          <cell r="J31">
            <v>99.677085297786249</v>
          </cell>
          <cell r="K31">
            <v>90.662489493390382</v>
          </cell>
          <cell r="L31">
            <v>86.634650163402071</v>
          </cell>
          <cell r="W31">
            <v>84.798991806850339</v>
          </cell>
          <cell r="X31">
            <v>89.016160558837043</v>
          </cell>
        </row>
        <row r="32">
          <cell r="A32">
            <v>3</v>
          </cell>
          <cell r="B32">
            <v>100</v>
          </cell>
          <cell r="E32">
            <v>99.473606141623463</v>
          </cell>
          <cell r="F32">
            <v>100</v>
          </cell>
          <cell r="G32">
            <v>100</v>
          </cell>
          <cell r="H32">
            <v>100</v>
          </cell>
          <cell r="I32">
            <v>84.763770106169332</v>
          </cell>
          <cell r="J32">
            <v>100</v>
          </cell>
          <cell r="K32">
            <v>76.755558951631372</v>
          </cell>
          <cell r="L32">
            <v>94.520015360273305</v>
          </cell>
          <cell r="W32">
            <v>95.589705068148263</v>
          </cell>
          <cell r="X32">
            <v>100</v>
          </cell>
        </row>
        <row r="33">
          <cell r="A33">
            <v>3.2</v>
          </cell>
          <cell r="I33">
            <v>93.813305889050852</v>
          </cell>
          <cell r="J33">
            <v>92.439296337101766</v>
          </cell>
          <cell r="K33">
            <v>82.294819874097016</v>
          </cell>
          <cell r="L33">
            <v>92.94160387384818</v>
          </cell>
          <cell r="W33">
            <v>90.878713232998791</v>
          </cell>
          <cell r="X33">
            <v>92.69045010547498</v>
          </cell>
        </row>
        <row r="34">
          <cell r="A34">
            <v>3.4</v>
          </cell>
          <cell r="I34">
            <v>99.656294771613943</v>
          </cell>
          <cell r="J34">
            <v>99.159627721697802</v>
          </cell>
          <cell r="K34">
            <v>98.954922971122244</v>
          </cell>
          <cell r="L34">
            <v>100</v>
          </cell>
          <cell r="W34">
            <v>100</v>
          </cell>
          <cell r="X34">
            <v>99.407961246655873</v>
          </cell>
        </row>
        <row r="35">
          <cell r="A35">
            <v>3.6</v>
          </cell>
          <cell r="I35">
            <v>100</v>
          </cell>
          <cell r="J35">
            <v>90.370789453658745</v>
          </cell>
          <cell r="K35">
            <v>100</v>
          </cell>
          <cell r="L35">
            <v>92.214062298336657</v>
          </cell>
          <cell r="W35">
            <v>96.182225548806244</v>
          </cell>
          <cell r="X35">
            <v>96.107031149168336</v>
          </cell>
        </row>
        <row r="36">
          <cell r="A36">
            <v>3.8</v>
          </cell>
          <cell r="I36">
            <v>98.853924886917454</v>
          </cell>
          <cell r="J36">
            <v>92.051534010263126</v>
          </cell>
          <cell r="K36">
            <v>93.443875601742192</v>
          </cell>
          <cell r="L36">
            <v>91.598376654934015</v>
          </cell>
          <cell r="W36">
            <v>94.513641570413057</v>
          </cell>
          <cell r="X36">
            <v>92.747704806002659</v>
          </cell>
        </row>
        <row r="37">
          <cell r="A37">
            <v>4</v>
          </cell>
          <cell r="I37">
            <v>95.990496687291596</v>
          </cell>
          <cell r="J37">
            <v>91.405704605835624</v>
          </cell>
          <cell r="K37">
            <v>86.066031469867326</v>
          </cell>
          <cell r="L37">
            <v>93.859396137305538</v>
          </cell>
          <cell r="W37">
            <v>92.345035612506578</v>
          </cell>
          <cell r="X37">
            <v>92.632550371570574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log I curves"/>
      <sheetName val="V log I corrected"/>
      <sheetName val="% V log I"/>
      <sheetName val="% V log I corrected"/>
      <sheetName val="FFF"/>
      <sheetName val="spectral curve"/>
    </sheetNames>
    <sheetDataSet>
      <sheetData sheetId="0" refreshError="1"/>
      <sheetData sheetId="1">
        <row r="1">
          <cell r="B1" t="str">
            <v>fish 1      % max response</v>
          </cell>
          <cell r="C1" t="str">
            <v>fish 2      % max response</v>
          </cell>
          <cell r="D1" t="str">
            <v>fish 3      % max response</v>
          </cell>
          <cell r="E1" t="str">
            <v>fish 4     % max response</v>
          </cell>
          <cell r="F1" t="str">
            <v>fish 5     % max response</v>
          </cell>
          <cell r="G1" t="str">
            <v>fish 6    % max response</v>
          </cell>
          <cell r="H1" t="str">
            <v>fish 7     % max response</v>
          </cell>
          <cell r="I1" t="str">
            <v>fish 8     % max response</v>
          </cell>
          <cell r="J1" t="str">
            <v>fish 9     % max response</v>
          </cell>
          <cell r="K1" t="str">
            <v>fish 10     % max response</v>
          </cell>
          <cell r="L1" t="str">
            <v>fish 11     % max response</v>
          </cell>
          <cell r="M1" t="str">
            <v>fish 12     % max response</v>
          </cell>
          <cell r="N1" t="str">
            <v>fish 13   % max response</v>
          </cell>
          <cell r="O1" t="str">
            <v>fish 14   % max response</v>
          </cell>
          <cell r="P1" t="str">
            <v>fish 15    % max response</v>
          </cell>
        </row>
        <row r="2">
          <cell r="A2">
            <v>-3</v>
          </cell>
          <cell r="D2">
            <v>-0.43963864687718579</v>
          </cell>
          <cell r="F2">
            <v>-0.99233144109152471</v>
          </cell>
          <cell r="G2">
            <v>0.27268182900639565</v>
          </cell>
          <cell r="H2">
            <v>-0.34515605522496995</v>
          </cell>
          <cell r="I2">
            <v>-2.2286623580972353</v>
          </cell>
          <cell r="J2">
            <v>0.36549831870773491</v>
          </cell>
          <cell r="K2">
            <v>2.5781312285737017</v>
          </cell>
          <cell r="L2">
            <v>1.05</v>
          </cell>
          <cell r="M2">
            <v>-1.4824459494209983</v>
          </cell>
          <cell r="N2">
            <v>-3.0279890548963255</v>
          </cell>
          <cell r="O2">
            <v>-4.0408355807143552</v>
          </cell>
          <cell r="P2">
            <v>-4.0408355807143552</v>
          </cell>
        </row>
        <row r="3">
          <cell r="A3">
            <v>-2.8</v>
          </cell>
          <cell r="D3">
            <v>-2.0078362049504297</v>
          </cell>
          <cell r="F3">
            <v>2.2758689373568362</v>
          </cell>
          <cell r="G3">
            <v>0.7755663350575297</v>
          </cell>
          <cell r="H3">
            <v>-1.6372862619658017</v>
          </cell>
          <cell r="I3">
            <v>-1.6879675148483646</v>
          </cell>
          <cell r="J3">
            <v>-0.82993618229355981</v>
          </cell>
          <cell r="K3">
            <v>2.5781312285737017</v>
          </cell>
          <cell r="L3">
            <v>2.09</v>
          </cell>
          <cell r="M3">
            <v>-0.37007786779855195</v>
          </cell>
          <cell r="N3">
            <v>-10.994336545192088</v>
          </cell>
          <cell r="O3">
            <v>0.82507810205335064</v>
          </cell>
          <cell r="P3">
            <v>0.82507810205335064</v>
          </cell>
        </row>
        <row r="4">
          <cell r="A4">
            <v>-2.6</v>
          </cell>
          <cell r="D4">
            <v>4.661355801202216</v>
          </cell>
          <cell r="F4">
            <v>3.2096404740563687</v>
          </cell>
          <cell r="G4">
            <v>-0.39840295551917876</v>
          </cell>
          <cell r="H4">
            <v>1.1630641860902691</v>
          </cell>
          <cell r="I4">
            <v>-0.87761667560581169</v>
          </cell>
          <cell r="J4">
            <v>-1.3616937362088117</v>
          </cell>
          <cell r="K4">
            <v>-1.1654907119508933</v>
          </cell>
          <cell r="L4">
            <v>0.17</v>
          </cell>
          <cell r="M4">
            <v>-2.2760652825083589</v>
          </cell>
          <cell r="N4">
            <v>1.0935056148917739</v>
          </cell>
          <cell r="O4">
            <v>-1.3025909410518648</v>
          </cell>
          <cell r="P4">
            <v>-1.3025909410518648</v>
          </cell>
        </row>
        <row r="5">
          <cell r="A5">
            <v>-2.4</v>
          </cell>
          <cell r="D5">
            <v>-1.3543089561547494</v>
          </cell>
          <cell r="F5">
            <v>-2.2368290010955092</v>
          </cell>
          <cell r="G5">
            <v>-1.9070564736725792</v>
          </cell>
          <cell r="H5">
            <v>-2.2811463649834196</v>
          </cell>
          <cell r="I5">
            <v>-1.2827920952270886</v>
          </cell>
          <cell r="J5">
            <v>0.36549831870773491</v>
          </cell>
          <cell r="K5">
            <v>-5.4517459937813966</v>
          </cell>
          <cell r="L5">
            <v>-0.56999999999999995</v>
          </cell>
          <cell r="M5">
            <v>-3.2290589898632622</v>
          </cell>
          <cell r="N5">
            <v>8.8769881539682718</v>
          </cell>
          <cell r="O5">
            <v>4.1707831566580333</v>
          </cell>
          <cell r="P5">
            <v>4.1707831566580333</v>
          </cell>
        </row>
        <row r="6">
          <cell r="A6">
            <v>-2.2000000000000002</v>
          </cell>
          <cell r="D6">
            <v>5.1849811173479328</v>
          </cell>
          <cell r="F6">
            <v>-5.8559904391993642E-2</v>
          </cell>
          <cell r="G6">
            <v>2.11601957473649</v>
          </cell>
          <cell r="H6">
            <v>-2.0672613307618137</v>
          </cell>
          <cell r="I6">
            <v>1.5534358421218479</v>
          </cell>
          <cell r="J6">
            <v>-0.96321556920838103</v>
          </cell>
          <cell r="K6">
            <v>-1.7026429083951244</v>
          </cell>
          <cell r="L6">
            <v>-0.86</v>
          </cell>
          <cell r="M6">
            <v>0.7406639446987161</v>
          </cell>
          <cell r="N6">
            <v>15.74614593694843</v>
          </cell>
          <cell r="O6">
            <v>-5.5641593904924651</v>
          </cell>
          <cell r="P6">
            <v>-5.5641593904924651</v>
          </cell>
        </row>
        <row r="7">
          <cell r="A7">
            <v>-2</v>
          </cell>
          <cell r="C7">
            <v>7.7602312101810927E-2</v>
          </cell>
          <cell r="D7">
            <v>-0.70078170735906686</v>
          </cell>
          <cell r="F7">
            <v>-3.4813265610994923</v>
          </cell>
          <cell r="G7">
            <v>1.2784508411086637</v>
          </cell>
          <cell r="H7">
            <v>1.8091292894606859</v>
          </cell>
          <cell r="I7">
            <v>-1.2827920952270886</v>
          </cell>
          <cell r="J7">
            <v>1.0291752657937776</v>
          </cell>
          <cell r="K7">
            <v>1.5093079805469121</v>
          </cell>
          <cell r="L7">
            <v>-2.19</v>
          </cell>
          <cell r="M7">
            <v>-1.6418203236885416</v>
          </cell>
          <cell r="N7">
            <v>-3.0279890548963255</v>
          </cell>
          <cell r="O7">
            <v>3.5633227417158415</v>
          </cell>
          <cell r="P7">
            <v>3.5633227417158415</v>
          </cell>
        </row>
        <row r="8">
          <cell r="A8">
            <v>-1.8</v>
          </cell>
          <cell r="C8">
            <v>0.95134686317403239</v>
          </cell>
          <cell r="D8">
            <v>3.7453462967426945</v>
          </cell>
          <cell r="F8">
            <v>-0.21471964943730765</v>
          </cell>
          <cell r="G8">
            <v>-1.9070564736725792</v>
          </cell>
          <cell r="H8">
            <v>1.5930392548862808</v>
          </cell>
          <cell r="I8">
            <v>-1.1472726715994932</v>
          </cell>
          <cell r="J8">
            <v>1.4276534327942108</v>
          </cell>
          <cell r="K8">
            <v>-2.2397951048393603</v>
          </cell>
          <cell r="L8">
            <v>-0.56999999999999995</v>
          </cell>
          <cell r="M8">
            <v>-2.1166909082408156</v>
          </cell>
          <cell r="N8">
            <v>-0.73983274220395545</v>
          </cell>
          <cell r="O8">
            <v>-1.6078787393305038</v>
          </cell>
          <cell r="P8">
            <v>-1.6078787393305038</v>
          </cell>
        </row>
        <row r="9">
          <cell r="A9">
            <v>-1.6</v>
          </cell>
          <cell r="C9">
            <v>-0.17149152921263847</v>
          </cell>
          <cell r="D9">
            <v>0.21522779710045215</v>
          </cell>
          <cell r="F9">
            <v>1.498257145702619</v>
          </cell>
          <cell r="G9">
            <v>-0.23020267704473835</v>
          </cell>
          <cell r="H9">
            <v>-0.77513112402097972</v>
          </cell>
          <cell r="I9">
            <v>0.74308500287929546</v>
          </cell>
          <cell r="J9">
            <v>-3.2979848292695881E-2</v>
          </cell>
          <cell r="K9">
            <v>2.5781312285737017</v>
          </cell>
          <cell r="L9">
            <v>-0.42</v>
          </cell>
          <cell r="M9">
            <v>1.5359095469112567</v>
          </cell>
          <cell r="N9">
            <v>-5.7756521680883877</v>
          </cell>
          <cell r="O9">
            <v>0.21761768711115853</v>
          </cell>
          <cell r="P9">
            <v>0.21761768711115853</v>
          </cell>
        </row>
        <row r="10">
          <cell r="A10">
            <v>-1.4</v>
          </cell>
          <cell r="C10">
            <v>2.6975585610040409</v>
          </cell>
          <cell r="D10">
            <v>-0.70078170735906686</v>
          </cell>
          <cell r="F10">
            <v>5.5440693158051984</v>
          </cell>
          <cell r="G10">
            <v>4.4622418265177179</v>
          </cell>
          <cell r="H10">
            <v>-0.34515605522496995</v>
          </cell>
          <cell r="I10">
            <v>1.4179164184942539</v>
          </cell>
          <cell r="J10">
            <v>-2.0253706832948559</v>
          </cell>
          <cell r="K10">
            <v>5.7900821175157438</v>
          </cell>
          <cell r="L10">
            <v>1.79</v>
          </cell>
          <cell r="M10">
            <v>-1.1653234700110895</v>
          </cell>
          <cell r="N10">
            <v>-5.7756521680883877</v>
          </cell>
          <cell r="O10">
            <v>8.432351606098635</v>
          </cell>
          <cell r="P10">
            <v>8.432351606098635</v>
          </cell>
        </row>
        <row r="11">
          <cell r="A11">
            <v>-1.2</v>
          </cell>
          <cell r="C11">
            <v>0.57706739904514093</v>
          </cell>
          <cell r="D11">
            <v>-1.0931658956728685</v>
          </cell>
          <cell r="F11">
            <v>8.4999502041629338</v>
          </cell>
          <cell r="G11">
            <v>0.60736605658308929</v>
          </cell>
          <cell r="H11">
            <v>1.5930392548862808</v>
          </cell>
          <cell r="I11">
            <v>1.4179164184942539</v>
          </cell>
          <cell r="J11">
            <v>-0.43145801529312899</v>
          </cell>
          <cell r="K11">
            <v>-1.1654907119508933</v>
          </cell>
          <cell r="L11">
            <v>1.2</v>
          </cell>
          <cell r="M11">
            <v>6.1415037094182328</v>
          </cell>
          <cell r="N11">
            <v>0.17449201389238145</v>
          </cell>
          <cell r="O11">
            <v>-2.5206269525513352</v>
          </cell>
          <cell r="P11">
            <v>-2.5206269525513352</v>
          </cell>
        </row>
        <row r="12">
          <cell r="A12">
            <v>-1</v>
          </cell>
          <cell r="B12">
            <v>0.38195068227795764</v>
          </cell>
          <cell r="C12">
            <v>-1.2943299215993083</v>
          </cell>
          <cell r="D12">
            <v>-1.7466931444685487</v>
          </cell>
          <cell r="F12">
            <v>5.3879095707598861</v>
          </cell>
          <cell r="G12">
            <v>0.7755663350575297</v>
          </cell>
          <cell r="H12">
            <v>4.8233647717383628</v>
          </cell>
          <cell r="I12">
            <v>-0.20278525999085215</v>
          </cell>
          <cell r="J12">
            <v>1.6928522128798227</v>
          </cell>
          <cell r="K12">
            <v>-3.3086183528661453</v>
          </cell>
          <cell r="L12">
            <v>0.32</v>
          </cell>
          <cell r="M12">
            <v>-1.0059490957435475</v>
          </cell>
          <cell r="N12">
            <v>-5.7756521680883877</v>
          </cell>
          <cell r="O12">
            <v>-3.7386629640508042</v>
          </cell>
          <cell r="P12">
            <v>-3.7386629640508042</v>
          </cell>
        </row>
        <row r="13">
          <cell r="A13">
            <v>-0.8</v>
          </cell>
          <cell r="B13">
            <v>-0.38195068227795764</v>
          </cell>
          <cell r="C13">
            <v>-1.2943299215993083</v>
          </cell>
          <cell r="D13">
            <v>1.6535234225237356</v>
          </cell>
          <cell r="F13">
            <v>9.2775619958171482</v>
          </cell>
          <cell r="G13">
            <v>1.446651119583104</v>
          </cell>
          <cell r="H13">
            <v>0.30090904814544683</v>
          </cell>
          <cell r="I13">
            <v>-0.33830468361844618</v>
          </cell>
          <cell r="J13">
            <v>4.7473981619684542</v>
          </cell>
          <cell r="K13">
            <v>13.819959339870838</v>
          </cell>
          <cell r="L13">
            <v>-0.86</v>
          </cell>
          <cell r="M13">
            <v>-1.0059490957435475</v>
          </cell>
          <cell r="N13">
            <v>5.66981824027651</v>
          </cell>
          <cell r="O13">
            <v>-8.7670111167480691E-2</v>
          </cell>
          <cell r="P13">
            <v>-8.7670111167480691E-2</v>
          </cell>
        </row>
        <row r="14">
          <cell r="A14">
            <v>-0.6</v>
          </cell>
          <cell r="B14">
            <v>6.3306958688401682</v>
          </cell>
          <cell r="C14">
            <v>-1.5434237629137577</v>
          </cell>
          <cell r="D14">
            <v>-4.6246235904970687</v>
          </cell>
          <cell r="F14">
            <v>13.790259934269496</v>
          </cell>
          <cell r="G14">
            <v>-1.2359716891470049</v>
          </cell>
          <cell r="H14">
            <v>-1.8511712961874081</v>
          </cell>
          <cell r="I14">
            <v>3.3082740929730425</v>
          </cell>
          <cell r="J14">
            <v>4.083721214882412</v>
          </cell>
          <cell r="K14">
            <v>18.358347285338436</v>
          </cell>
          <cell r="L14">
            <v>-1.6</v>
          </cell>
          <cell r="M14">
            <v>-1.0059490957435475</v>
          </cell>
          <cell r="N14">
            <v>2.0078303709881107</v>
          </cell>
          <cell r="O14">
            <v>3.8686105399944806</v>
          </cell>
          <cell r="P14">
            <v>3.8686105399944806</v>
          </cell>
        </row>
        <row r="15">
          <cell r="A15">
            <v>-0.4</v>
          </cell>
          <cell r="B15">
            <v>3.2797769220555058</v>
          </cell>
          <cell r="C15">
            <v>2.4484647196895937</v>
          </cell>
          <cell r="D15">
            <v>-2.7926045815780305</v>
          </cell>
          <cell r="F15">
            <v>20.17050094612091</v>
          </cell>
          <cell r="G15">
            <v>0.10448155053195524</v>
          </cell>
          <cell r="H15">
            <v>0.51699908271985207</v>
          </cell>
          <cell r="I15">
            <v>0.60756557925170152</v>
          </cell>
          <cell r="J15">
            <v>12.185203948061837</v>
          </cell>
          <cell r="K15">
            <v>26.262158175874994</v>
          </cell>
          <cell r="L15">
            <v>0.46</v>
          </cell>
          <cell r="M15">
            <v>6.6180005630956842</v>
          </cell>
          <cell r="N15">
            <v>1.5483235704884146</v>
          </cell>
          <cell r="O15">
            <v>-2.215339154272693</v>
          </cell>
          <cell r="P15">
            <v>-2.215339154272693</v>
          </cell>
        </row>
        <row r="16">
          <cell r="A16">
            <v>-0.2</v>
          </cell>
          <cell r="B16">
            <v>8.1615596710068985</v>
          </cell>
          <cell r="C16">
            <v>11.429894454468524</v>
          </cell>
          <cell r="D16">
            <v>6.8844198032530972</v>
          </cell>
          <cell r="F16">
            <v>27.017627726322079</v>
          </cell>
          <cell r="G16">
            <v>0.27268182900639565</v>
          </cell>
          <cell r="H16">
            <v>-2.4972363995578251</v>
          </cell>
          <cell r="I16">
            <v>2.6334426773580843</v>
          </cell>
          <cell r="J16">
            <v>19.888208514240834</v>
          </cell>
          <cell r="K16">
            <v>37.887666427489428</v>
          </cell>
          <cell r="L16">
            <v>0.61</v>
          </cell>
          <cell r="M16">
            <v>-1.7995684288309068</v>
          </cell>
          <cell r="N16">
            <v>10.250819710564306</v>
          </cell>
          <cell r="O16">
            <v>1.4325385169955396</v>
          </cell>
          <cell r="P16">
            <v>1.4325385169955396</v>
          </cell>
        </row>
        <row r="17">
          <cell r="A17">
            <v>0</v>
          </cell>
          <cell r="B17">
            <v>8.9238988650831477</v>
          </cell>
          <cell r="C17">
            <v>12.927012310984082</v>
          </cell>
          <cell r="D17">
            <v>11.13502531078894</v>
          </cell>
          <cell r="F17">
            <v>45.691464993526552</v>
          </cell>
          <cell r="G17">
            <v>2.2035523727180863</v>
          </cell>
          <cell r="H17">
            <v>-0.34515605522496995</v>
          </cell>
          <cell r="I17">
            <v>17.082855508834939</v>
          </cell>
          <cell r="J17">
            <v>27.459293687249037</v>
          </cell>
          <cell r="K17">
            <v>42.727517340349202</v>
          </cell>
          <cell r="L17">
            <v>6.57</v>
          </cell>
          <cell r="M17">
            <v>2.0628207434692576</v>
          </cell>
          <cell r="N17">
            <v>5.2150002846798698</v>
          </cell>
          <cell r="O17">
            <v>15.566117504650522</v>
          </cell>
          <cell r="P17">
            <v>15.566117504650522</v>
          </cell>
        </row>
        <row r="18">
          <cell r="A18">
            <v>0.2</v>
          </cell>
          <cell r="B18">
            <v>26.164012278659971</v>
          </cell>
          <cell r="C18">
            <v>21.159883117505231</v>
          </cell>
          <cell r="D18">
            <v>12.115316183982459</v>
          </cell>
          <cell r="F18">
            <v>70.154367094910867</v>
          </cell>
          <cell r="G18">
            <v>5.5486783191128302</v>
          </cell>
          <cell r="H18">
            <v>15.160406425665027</v>
          </cell>
          <cell r="I18">
            <v>28.426384406969181</v>
          </cell>
          <cell r="J18">
            <v>40.341154430689613</v>
          </cell>
          <cell r="K18">
            <v>50.220242366260059</v>
          </cell>
          <cell r="L18">
            <v>10.49</v>
          </cell>
          <cell r="M18">
            <v>7.0944974167731347</v>
          </cell>
          <cell r="N18">
            <v>22.615303719928601</v>
          </cell>
          <cell r="O18">
            <v>27.90223670039963</v>
          </cell>
          <cell r="P18">
            <v>27.90223670039963</v>
          </cell>
        </row>
        <row r="19">
          <cell r="A19">
            <v>0.4</v>
          </cell>
          <cell r="B19">
            <v>19.451365727541848</v>
          </cell>
          <cell r="C19">
            <v>29.767033388155273</v>
          </cell>
          <cell r="D19">
            <v>12.246557311814383</v>
          </cell>
          <cell r="F19">
            <v>65.952395179762973</v>
          </cell>
          <cell r="G19">
            <v>10.328655620656885</v>
          </cell>
          <cell r="H19">
            <v>18.39073194251711</v>
          </cell>
          <cell r="I19">
            <v>24.781188481639195</v>
          </cell>
          <cell r="J19">
            <v>56.518280015911913</v>
          </cell>
          <cell r="K19">
            <v>38.441262058518703</v>
          </cell>
          <cell r="L19">
            <v>12.41</v>
          </cell>
          <cell r="M19">
            <v>9.3176073108928517</v>
          </cell>
          <cell r="N19">
            <v>7.0436497968725433</v>
          </cell>
          <cell r="O19">
            <v>40.677596503876167</v>
          </cell>
          <cell r="P19">
            <v>40.677596503876167</v>
          </cell>
        </row>
        <row r="20">
          <cell r="A20">
            <v>0.6</v>
          </cell>
          <cell r="B20">
            <v>29.36646176197209</v>
          </cell>
          <cell r="C20">
            <v>40.745046066393101</v>
          </cell>
          <cell r="D20">
            <v>11.330547807354861</v>
          </cell>
          <cell r="F20">
            <v>74.573050492978794</v>
          </cell>
          <cell r="G20">
            <v>8.318833925824535</v>
          </cell>
          <cell r="H20">
            <v>13.868276218924194</v>
          </cell>
          <cell r="I20">
            <v>24.51014963438401</v>
          </cell>
          <cell r="J20">
            <v>79.069696279397121</v>
          </cell>
          <cell r="K20">
            <v>59.318942836641966</v>
          </cell>
          <cell r="L20">
            <v>10.64</v>
          </cell>
          <cell r="M20">
            <v>9.158232936625307</v>
          </cell>
          <cell r="N20">
            <v>8.4174813534685757</v>
          </cell>
          <cell r="O20">
            <v>27.90223670039963</v>
          </cell>
          <cell r="P20">
            <v>27.90223670039963</v>
          </cell>
        </row>
        <row r="21">
          <cell r="A21">
            <v>0.8</v>
          </cell>
          <cell r="B21">
            <v>42.487131620673772</v>
          </cell>
          <cell r="C21">
            <v>58.458811694636502</v>
          </cell>
          <cell r="D21">
            <v>15.515532750974744</v>
          </cell>
          <cell r="F21">
            <v>83.784881983866157</v>
          </cell>
          <cell r="G21">
            <v>10.328655620656885</v>
          </cell>
          <cell r="H21">
            <v>17.312486769997886</v>
          </cell>
          <cell r="I21">
            <v>28.831559826590457</v>
          </cell>
          <cell r="J21">
            <v>86.895100282538706</v>
          </cell>
          <cell r="K21">
            <v>87.689348640676073</v>
          </cell>
          <cell r="L21">
            <v>10.94</v>
          </cell>
          <cell r="M21">
            <v>9.4753554160352156</v>
          </cell>
          <cell r="N21">
            <v>7.5031565973722385</v>
          </cell>
          <cell r="O21">
            <v>30.637366158447033</v>
          </cell>
          <cell r="P21">
            <v>30.637366158447033</v>
          </cell>
        </row>
        <row r="22">
          <cell r="A22">
            <v>1</v>
          </cell>
          <cell r="B22">
            <v>42.791754864208336</v>
          </cell>
          <cell r="C22">
            <v>68.813451067430989</v>
          </cell>
          <cell r="D22">
            <v>20.877670259536028</v>
          </cell>
          <cell r="F22">
            <v>90.196992331441095</v>
          </cell>
          <cell r="G22">
            <v>7.3130649137222665</v>
          </cell>
          <cell r="H22">
            <v>26.141308182609308</v>
          </cell>
          <cell r="I22">
            <v>32.342619179554355</v>
          </cell>
          <cell r="J22">
            <v>88.823571411571507</v>
          </cell>
          <cell r="K22">
            <v>84.477397751734046</v>
          </cell>
          <cell r="L22">
            <v>11.53</v>
          </cell>
          <cell r="M22">
            <v>6.9351230425055919</v>
          </cell>
          <cell r="N22">
            <v>55.123065432830622</v>
          </cell>
          <cell r="O22">
            <v>38.244639662492318</v>
          </cell>
          <cell r="P22">
            <v>38.244639662492318</v>
          </cell>
        </row>
        <row r="23">
          <cell r="A23">
            <v>1.2</v>
          </cell>
          <cell r="B23">
            <v>36.232201020097335</v>
          </cell>
          <cell r="C23">
            <v>69.062544908745437</v>
          </cell>
          <cell r="D23">
            <v>24.932753270505948</v>
          </cell>
          <cell r="F23">
            <v>97.162035653819359</v>
          </cell>
          <cell r="G23">
            <v>16.028585465693798</v>
          </cell>
          <cell r="H23">
            <v>36.908324905331988</v>
          </cell>
          <cell r="I23">
            <v>40.175088724724702</v>
          </cell>
          <cell r="J23">
            <v>93.333310666770927</v>
          </cell>
          <cell r="K23">
            <v>100</v>
          </cell>
          <cell r="L23">
            <v>13.3</v>
          </cell>
          <cell r="M23">
            <v>19.798911822671609</v>
          </cell>
          <cell r="N23">
            <v>31.313111015101423</v>
          </cell>
          <cell r="O23">
            <v>38.54681227915588</v>
          </cell>
          <cell r="P23">
            <v>38.54681227915588</v>
          </cell>
        </row>
        <row r="24">
          <cell r="A24">
            <v>1.4</v>
          </cell>
          <cell r="B24">
            <v>45.233427323923856</v>
          </cell>
          <cell r="C24">
            <v>78.917719194596586</v>
          </cell>
          <cell r="D24">
            <v>26.763433084243026</v>
          </cell>
          <cell r="F24">
            <v>100</v>
          </cell>
          <cell r="G24">
            <v>24.74410601766532</v>
          </cell>
          <cell r="H24">
            <v>36.04616976738717</v>
          </cell>
          <cell r="I24">
            <v>46.11720059541625</v>
          </cell>
          <cell r="J24">
            <v>100</v>
          </cell>
          <cell r="K24">
            <v>98.394024555528986</v>
          </cell>
          <cell r="L24">
            <v>15.07</v>
          </cell>
          <cell r="M24">
            <v>26.310493399888401</v>
          </cell>
          <cell r="N24">
            <v>59.830665715500984</v>
          </cell>
          <cell r="O24">
            <v>50.717826849305311</v>
          </cell>
          <cell r="P24">
            <v>50.717826849305311</v>
          </cell>
        </row>
        <row r="25">
          <cell r="A25">
            <v>1.6</v>
          </cell>
          <cell r="B25">
            <v>66.896045365430751</v>
          </cell>
          <cell r="C25">
            <v>91.018570265221072</v>
          </cell>
          <cell r="D25">
            <v>26.109905835447343</v>
          </cell>
          <cell r="F25">
            <v>92.685987451449066</v>
          </cell>
          <cell r="G25">
            <v>29.772951078176657</v>
          </cell>
          <cell r="H25">
            <v>42.29073076651693</v>
          </cell>
          <cell r="I25">
            <v>56.380722658314262</v>
          </cell>
          <cell r="J25">
            <v>92.004596778854804</v>
          </cell>
          <cell r="K25">
            <v>92.507274974089142</v>
          </cell>
          <cell r="L25">
            <v>17.97</v>
          </cell>
          <cell r="M25">
            <v>26.627615879298311</v>
          </cell>
          <cell r="N25">
            <v>52.834909120138249</v>
          </cell>
          <cell r="O25">
            <v>63.191014036118297</v>
          </cell>
          <cell r="P25">
            <v>63.191014036118297</v>
          </cell>
        </row>
        <row r="26">
          <cell r="A26">
            <v>1.8</v>
          </cell>
          <cell r="B26">
            <v>53.470752263194484</v>
          </cell>
          <cell r="C26">
            <v>98.751975984798875</v>
          </cell>
          <cell r="D26">
            <v>37.617610034015556</v>
          </cell>
          <cell r="F26">
            <v>95.487302061547666</v>
          </cell>
          <cell r="G26">
            <v>49.884898661477635</v>
          </cell>
          <cell r="H26">
            <v>53.919902627184413</v>
          </cell>
          <cell r="I26">
            <v>66.239069301590973</v>
          </cell>
          <cell r="J26">
            <v>84.434871599590636</v>
          </cell>
          <cell r="K26">
            <v>89.295324085147101</v>
          </cell>
          <cell r="L26">
            <v>27.22</v>
          </cell>
          <cell r="M26">
            <v>30.122468229308019</v>
          </cell>
          <cell r="N26">
            <v>65.50885689310438</v>
          </cell>
          <cell r="O26">
            <v>69.27496373038548</v>
          </cell>
          <cell r="P26">
            <v>69.27496373038548</v>
          </cell>
        </row>
        <row r="27">
          <cell r="A27">
            <v>2</v>
          </cell>
          <cell r="B27">
            <v>58.047911768611314</v>
          </cell>
          <cell r="C27">
            <v>100</v>
          </cell>
          <cell r="D27">
            <v>47.29597361402864</v>
          </cell>
          <cell r="F27">
            <v>83.971317597848838</v>
          </cell>
          <cell r="G27">
            <v>55.751312455616798</v>
          </cell>
          <cell r="H27">
            <v>61.240503798480617</v>
          </cell>
          <cell r="I27">
            <v>81.093657552689109</v>
          </cell>
          <cell r="J27">
            <v>61.724336068054086</v>
          </cell>
          <cell r="K27">
            <v>75.37869728135216</v>
          </cell>
          <cell r="L27">
            <v>31.79</v>
          </cell>
          <cell r="M27">
            <v>55.850045789640056</v>
          </cell>
          <cell r="N27">
            <v>62.723683020687858</v>
          </cell>
          <cell r="O27">
            <v>85.093855971803151</v>
          </cell>
          <cell r="P27">
            <v>85.093855971803151</v>
          </cell>
        </row>
        <row r="28">
          <cell r="A28">
            <v>2.2000000000000002</v>
          </cell>
          <cell r="B28">
            <v>71.013926749826211</v>
          </cell>
          <cell r="C28">
            <v>98.877161607613345</v>
          </cell>
          <cell r="D28">
            <v>59.982169572720203</v>
          </cell>
          <cell r="F28">
            <v>70.589383527537109</v>
          </cell>
          <cell r="G28">
            <v>68.824593283574103</v>
          </cell>
          <cell r="H28">
            <v>66.838999694239959</v>
          </cell>
          <cell r="I28">
            <v>90.007516784357193</v>
          </cell>
          <cell r="J28">
            <v>49.638071664870338</v>
          </cell>
          <cell r="K28">
            <v>86.083373196205059</v>
          </cell>
          <cell r="L28">
            <v>43.74</v>
          </cell>
          <cell r="M28">
            <v>56.326542643317509</v>
          </cell>
          <cell r="N28">
            <v>83.9735281213473</v>
          </cell>
          <cell r="O28">
            <v>88.744848824686486</v>
          </cell>
          <cell r="P28">
            <v>88.744848824686486</v>
          </cell>
        </row>
        <row r="29">
          <cell r="A29">
            <v>2.4</v>
          </cell>
          <cell r="B29">
            <v>80.777492247729</v>
          </cell>
          <cell r="D29">
            <v>77.114493535513546</v>
          </cell>
          <cell r="F29">
            <v>59.073399063838274</v>
          </cell>
          <cell r="G29">
            <v>87.094919450517153</v>
          </cell>
          <cell r="H29">
            <v>85.572682691629225</v>
          </cell>
          <cell r="I29">
            <v>96.75859664302979</v>
          </cell>
          <cell r="J29">
            <v>46.18504754878127</v>
          </cell>
          <cell r="K29">
            <v>78.053495973849962</v>
          </cell>
          <cell r="L29">
            <v>55.69</v>
          </cell>
          <cell r="M29">
            <v>80.148132788939748</v>
          </cell>
          <cell r="N29">
            <v>81.680682963751877</v>
          </cell>
          <cell r="O29">
            <v>89.657597037907308</v>
          </cell>
          <cell r="P29">
            <v>89.657597037907308</v>
          </cell>
        </row>
        <row r="30">
          <cell r="A30">
            <v>2.6</v>
          </cell>
          <cell r="B30">
            <v>100</v>
          </cell>
          <cell r="D30">
            <v>91.761271240592151</v>
          </cell>
          <cell r="F30">
            <v>62.030873418982182</v>
          </cell>
          <cell r="G30">
            <v>100</v>
          </cell>
          <cell r="H30">
            <v>100</v>
          </cell>
          <cell r="I30">
            <v>100</v>
          </cell>
          <cell r="J30">
            <v>58.403231345135801</v>
          </cell>
          <cell r="K30">
            <v>76.447520529378949</v>
          </cell>
          <cell r="L30">
            <v>91.74</v>
          </cell>
          <cell r="M30">
            <v>85.072475699981808</v>
          </cell>
          <cell r="N30">
            <v>86.721191234539376</v>
          </cell>
          <cell r="O30">
            <v>93.003302092511987</v>
          </cell>
          <cell r="P30">
            <v>93.003302092511987</v>
          </cell>
        </row>
        <row r="31">
          <cell r="A31">
            <v>2.8</v>
          </cell>
          <cell r="B31">
            <v>97.559889710764139</v>
          </cell>
          <cell r="D31">
            <v>100</v>
          </cell>
          <cell r="F31">
            <v>71.523155064236633</v>
          </cell>
          <cell r="G31">
            <v>85.769913175187881</v>
          </cell>
          <cell r="H31">
            <v>92.172248747559806</v>
          </cell>
          <cell r="I31">
            <v>99.864480576372401</v>
          </cell>
          <cell r="J31">
            <v>69.959098188148317</v>
          </cell>
          <cell r="K31">
            <v>81.797117914374567</v>
          </cell>
          <cell r="L31">
            <v>100</v>
          </cell>
          <cell r="M31">
            <v>96.506773919115474</v>
          </cell>
          <cell r="N31">
            <v>100</v>
          </cell>
          <cell r="O31">
            <v>95.134086317232274</v>
          </cell>
          <cell r="P31">
            <v>95.134086317232274</v>
          </cell>
        </row>
        <row r="32">
          <cell r="A32">
            <v>3</v>
          </cell>
          <cell r="B32">
            <v>99.846907292992881</v>
          </cell>
          <cell r="D32">
            <v>99.47771387903623</v>
          </cell>
          <cell r="F32">
            <v>84.905089134548362</v>
          </cell>
          <cell r="G32">
            <v>72.452913576379885</v>
          </cell>
          <cell r="H32">
            <v>86.035732765717242</v>
          </cell>
          <cell r="I32">
            <v>97.163772062651063</v>
          </cell>
          <cell r="J32">
            <v>89.481808383681425</v>
          </cell>
          <cell r="K32">
            <v>80.728294666347765</v>
          </cell>
          <cell r="L32">
            <v>85.43</v>
          </cell>
          <cell r="M32">
            <v>100</v>
          </cell>
          <cell r="N32">
            <v>99.540493199500318</v>
          </cell>
          <cell r="O32">
            <v>100</v>
          </cell>
          <cell r="P32">
            <v>100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log I curves"/>
      <sheetName val="V log I corrected"/>
      <sheetName val="% V log I"/>
      <sheetName val="% V log I corrected"/>
      <sheetName val="FFF"/>
      <sheetName val="spectral curve"/>
      <sheetName val="spectral curve corrected"/>
      <sheetName val="spectral V log I"/>
    </sheetNames>
    <sheetDataSet>
      <sheetData sheetId="0" refreshError="1"/>
      <sheetData sheetId="1">
        <row r="1">
          <cell r="B1" t="str">
            <v>fish 1      % max response</v>
          </cell>
          <cell r="C1" t="str">
            <v>fish 2      % max response</v>
          </cell>
          <cell r="D1" t="str">
            <v>fish 3      % max response</v>
          </cell>
          <cell r="E1" t="str">
            <v>fish 4     % max response</v>
          </cell>
          <cell r="F1" t="str">
            <v>fish 5     % max response</v>
          </cell>
          <cell r="G1" t="str">
            <v>fish 6    % max response</v>
          </cell>
          <cell r="H1" t="str">
            <v>fish 7     % max response</v>
          </cell>
          <cell r="I1" t="str">
            <v>fish 8     % max response</v>
          </cell>
          <cell r="J1" t="str">
            <v>fish 9     % max response</v>
          </cell>
          <cell r="K1" t="str">
            <v>fish 10     % max response</v>
          </cell>
          <cell r="L1" t="str">
            <v>fish 11     % max response</v>
          </cell>
          <cell r="M1" t="str">
            <v>fish 12     % max response</v>
          </cell>
          <cell r="N1" t="str">
            <v>fish 13   % max response</v>
          </cell>
          <cell r="O1" t="str">
            <v>fish 14   % max response</v>
          </cell>
          <cell r="P1" t="str">
            <v>fish 15    % max response</v>
          </cell>
          <cell r="W1" t="str">
            <v>mean % response rescaled</v>
          </cell>
          <cell r="X1" t="str">
            <v>median % response rescaled</v>
          </cell>
        </row>
        <row r="2">
          <cell r="A2">
            <v>-3</v>
          </cell>
          <cell r="E2">
            <v>-3.561509328096514</v>
          </cell>
          <cell r="I2">
            <v>-0.23543420564338205</v>
          </cell>
          <cell r="J2">
            <v>-0.20077474156339942</v>
          </cell>
          <cell r="K2">
            <v>0.38309499605047703</v>
          </cell>
          <cell r="L2">
            <v>-0.18917555829288149</v>
          </cell>
          <cell r="M2">
            <v>1.0956809190664525E-2</v>
          </cell>
          <cell r="N2">
            <v>-2.4978618178811467</v>
          </cell>
          <cell r="W2">
            <v>-0.944977224034663</v>
          </cell>
          <cell r="X2">
            <v>-0.20411067502693966</v>
          </cell>
        </row>
        <row r="3">
          <cell r="A3">
            <v>-2.8</v>
          </cell>
          <cell r="E3">
            <v>-5.4762238743161786</v>
          </cell>
          <cell r="I3">
            <v>-2.0235675573474889</v>
          </cell>
          <cell r="J3">
            <v>0.56032929222303707</v>
          </cell>
          <cell r="K3">
            <v>-0.84308798630134685</v>
          </cell>
          <cell r="L3">
            <v>1.0557458560428388</v>
          </cell>
          <cell r="M3">
            <v>-1.4912916679294197</v>
          </cell>
          <cell r="N3">
            <v>-1.1351098547586509</v>
          </cell>
          <cell r="W3">
            <v>-1.4050202746077827</v>
          </cell>
          <cell r="X3">
            <v>-1.153970050616943</v>
          </cell>
        </row>
        <row r="4">
          <cell r="A4">
            <v>-2.6</v>
          </cell>
          <cell r="E4">
            <v>-0.68452798428952732</v>
          </cell>
          <cell r="I4">
            <v>-1.611029705340163</v>
          </cell>
          <cell r="J4">
            <v>0.56032929222303707</v>
          </cell>
          <cell r="K4">
            <v>5.1852962665239142</v>
          </cell>
          <cell r="L4">
            <v>-1.1416154355256309</v>
          </cell>
          <cell r="M4">
            <v>1.0956809190664525E-2</v>
          </cell>
          <cell r="N4">
            <v>2.0430943823302181</v>
          </cell>
          <cell r="W4">
            <v>0.65532675933655782</v>
          </cell>
          <cell r="X4">
            <v>1.1138859911527842E-2</v>
          </cell>
        </row>
        <row r="5">
          <cell r="A5">
            <v>-2.4</v>
          </cell>
          <cell r="E5">
            <v>1.2301865619301373</v>
          </cell>
          <cell r="I5">
            <v>-1.611029705340163</v>
          </cell>
          <cell r="J5">
            <v>-0.83459516560398461</v>
          </cell>
          <cell r="K5">
            <v>0.38309499605047703</v>
          </cell>
          <cell r="L5">
            <v>-0.77488858515806114</v>
          </cell>
          <cell r="M5">
            <v>3.5623617285648677</v>
          </cell>
          <cell r="N5">
            <v>7.5708442395693062E-2</v>
          </cell>
          <cell r="W5">
            <v>0.30506855201567601</v>
          </cell>
          <cell r="X5">
            <v>7.6966361218019363E-2</v>
          </cell>
        </row>
        <row r="6">
          <cell r="A6">
            <v>-2.2000000000000002</v>
          </cell>
          <cell r="E6">
            <v>-2.599242530509192</v>
          </cell>
          <cell r="I6">
            <v>1.4147172023859209</v>
          </cell>
          <cell r="J6">
            <v>-3.6257428936023723</v>
          </cell>
          <cell r="K6">
            <v>2.5289152151661662</v>
          </cell>
          <cell r="L6">
            <v>1.7149542435133793</v>
          </cell>
          <cell r="M6">
            <v>-0.53455241434456124</v>
          </cell>
          <cell r="N6">
            <v>3.5577800114208622</v>
          </cell>
          <cell r="W6">
            <v>0.36906002066831595</v>
          </cell>
          <cell r="X6">
            <v>1.4382231594606805</v>
          </cell>
        </row>
        <row r="7">
          <cell r="A7">
            <v>-2</v>
          </cell>
          <cell r="E7">
            <v>1.2301865619301373</v>
          </cell>
          <cell r="G7">
            <v>-5.8785783038037875</v>
          </cell>
          <cell r="H7">
            <v>-8.3066251868003782</v>
          </cell>
          <cell r="I7">
            <v>-1.611029705340163</v>
          </cell>
          <cell r="J7">
            <v>2.5890741740906438</v>
          </cell>
          <cell r="K7">
            <v>0.68964074163843203</v>
          </cell>
          <cell r="L7">
            <v>-1.5803377411800872</v>
          </cell>
          <cell r="M7">
            <v>1.7873586396771699</v>
          </cell>
          <cell r="N7">
            <v>-1.8932278410691172</v>
          </cell>
          <cell r="W7">
            <v>-1.5157796849508389</v>
          </cell>
          <cell r="X7">
            <v>-1.6065955339355245</v>
          </cell>
        </row>
        <row r="8">
          <cell r="A8">
            <v>-1.8</v>
          </cell>
          <cell r="E8">
            <v>1.2301865619301373</v>
          </cell>
          <cell r="G8">
            <v>-0.47161996950931862</v>
          </cell>
          <cell r="H8">
            <v>-6.6994370142015303</v>
          </cell>
          <cell r="I8">
            <v>-9.7452261968575871E-2</v>
          </cell>
          <cell r="J8">
            <v>2.2085221571974234</v>
          </cell>
          <cell r="K8">
            <v>2.4263845562323114</v>
          </cell>
          <cell r="L8">
            <v>-2.0198099994937815</v>
          </cell>
          <cell r="M8">
            <v>-1.2185370561618063</v>
          </cell>
          <cell r="N8">
            <v>-0.68085920038448555</v>
          </cell>
          <cell r="W8">
            <v>-0.62187525333590721</v>
          </cell>
          <cell r="X8">
            <v>-0.47945607890290565</v>
          </cell>
        </row>
        <row r="9">
          <cell r="A9">
            <v>-1.6</v>
          </cell>
          <cell r="E9">
            <v>2.1924533595174598</v>
          </cell>
          <cell r="G9">
            <v>-1.3712418766658228</v>
          </cell>
          <cell r="H9">
            <v>-6.4715170540522768</v>
          </cell>
          <cell r="I9">
            <v>1.6892731107184418</v>
          </cell>
          <cell r="J9">
            <v>3.4774618176229364</v>
          </cell>
          <cell r="K9">
            <v>-2.1707553963734147</v>
          </cell>
          <cell r="L9">
            <v>2.0809311412217113</v>
          </cell>
          <cell r="M9">
            <v>-0.6716290910277718</v>
          </cell>
          <cell r="N9">
            <v>-0.37854221197847221</v>
          </cell>
          <cell r="W9">
            <v>-0.18969139638823118</v>
          </cell>
          <cell r="X9">
            <v>-0.38483180609010387</v>
          </cell>
        </row>
        <row r="10">
          <cell r="A10">
            <v>-1.4</v>
          </cell>
          <cell r="E10">
            <v>-1.6467947818768454</v>
          </cell>
          <cell r="G10">
            <v>-0.91912420024870911</v>
          </cell>
          <cell r="H10">
            <v>-6.929706664661599</v>
          </cell>
          <cell r="I10">
            <v>-2.1601415220052047</v>
          </cell>
          <cell r="J10">
            <v>-1.5956991993904233</v>
          </cell>
          <cell r="K10">
            <v>-0.53654224071339174</v>
          </cell>
          <cell r="L10">
            <v>2.3006672703785593</v>
          </cell>
          <cell r="M10">
            <v>-0.9443837027953853</v>
          </cell>
          <cell r="N10">
            <v>-0.98472653232078655</v>
          </cell>
          <cell r="W10">
            <v>-1.5675279714391506</v>
          </cell>
          <cell r="X10">
            <v>-1.0010880634876316</v>
          </cell>
        </row>
        <row r="11">
          <cell r="A11">
            <v>-1.2</v>
          </cell>
          <cell r="E11">
            <v>-5.4762238743161786</v>
          </cell>
          <cell r="G11">
            <v>0.42800193764718547</v>
          </cell>
          <cell r="H11">
            <v>5.0020207336673028</v>
          </cell>
          <cell r="I11">
            <v>3.2014425750729387</v>
          </cell>
          <cell r="J11">
            <v>-2.3568032331768607</v>
          </cell>
          <cell r="K11">
            <v>-3.0903926331372822</v>
          </cell>
          <cell r="L11">
            <v>-2.5327776184128363</v>
          </cell>
          <cell r="M11">
            <v>1.5146040279095576</v>
          </cell>
          <cell r="N11">
            <v>-0.22660854601032027</v>
          </cell>
          <cell r="W11">
            <v>-0.41321906659874846</v>
          </cell>
          <cell r="X11">
            <v>-0.23037371600069637</v>
          </cell>
        </row>
        <row r="12">
          <cell r="A12">
            <v>-1</v>
          </cell>
          <cell r="E12">
            <v>-0.68452798428952732</v>
          </cell>
          <cell r="G12">
            <v>-2.2708637838223229</v>
          </cell>
          <cell r="H12">
            <v>-9.4532740584790922</v>
          </cell>
          <cell r="I12">
            <v>1.5512911670436356</v>
          </cell>
          <cell r="J12">
            <v>-0.32805835130925526</v>
          </cell>
          <cell r="K12">
            <v>-2.6823624598290823</v>
          </cell>
          <cell r="L12">
            <v>3.253107147611308</v>
          </cell>
          <cell r="M12">
            <v>-1.4912916679294197</v>
          </cell>
          <cell r="N12">
            <v>2.3469617142665196</v>
          </cell>
          <cell r="W12">
            <v>-1.1402071582499849</v>
          </cell>
          <cell r="X12">
            <v>-0.69590162517552545</v>
          </cell>
        </row>
        <row r="13">
          <cell r="A13">
            <v>-0.8</v>
          </cell>
          <cell r="E13">
            <v>-4.523776125683832</v>
          </cell>
          <cell r="G13">
            <v>5.8349602719416529</v>
          </cell>
          <cell r="H13">
            <v>1.1015348177110256</v>
          </cell>
          <cell r="I13">
            <v>1.4147172023859209</v>
          </cell>
          <cell r="J13">
            <v>-0.45404314871076407</v>
          </cell>
          <cell r="K13">
            <v>-2.2732860553072713</v>
          </cell>
          <cell r="L13">
            <v>-2.1668007207045048</v>
          </cell>
          <cell r="M13">
            <v>-0.53455241434456124</v>
          </cell>
          <cell r="N13">
            <v>-0.22660854601032027</v>
          </cell>
          <cell r="W13">
            <v>-0.2135597019524568</v>
          </cell>
          <cell r="X13">
            <v>-0.46158721387494267</v>
          </cell>
        </row>
        <row r="14">
          <cell r="A14">
            <v>-0.6</v>
          </cell>
          <cell r="E14">
            <v>15.615093280965068</v>
          </cell>
          <cell r="G14">
            <v>3.5835987812115349</v>
          </cell>
          <cell r="H14">
            <v>26.572177786967679</v>
          </cell>
          <cell r="I14">
            <v>2.1018109627257662</v>
          </cell>
          <cell r="J14">
            <v>-11.996588452908849</v>
          </cell>
          <cell r="K14">
            <v>0.58711008270457576</v>
          </cell>
          <cell r="L14">
            <v>-0.92187930636878446</v>
          </cell>
          <cell r="M14">
            <v>-2.0368008914646469</v>
          </cell>
          <cell r="N14">
            <v>3.709713677389014</v>
          </cell>
          <cell r="W14">
            <v>4.3479719970733282</v>
          </cell>
          <cell r="X14">
            <v>2.1367331918368349</v>
          </cell>
        </row>
        <row r="15">
          <cell r="A15">
            <v>-0.4</v>
          </cell>
          <cell r="E15">
            <v>3.1547201571047774</v>
          </cell>
          <cell r="G15">
            <v>-1.9502293092205018E-2</v>
          </cell>
          <cell r="H15">
            <v>9.3606962602329027</v>
          </cell>
          <cell r="I15">
            <v>-2.0235675573474889</v>
          </cell>
          <cell r="J15">
            <v>16.161663172500678</v>
          </cell>
          <cell r="K15">
            <v>5.389311353178015</v>
          </cell>
          <cell r="L15">
            <v>1.6414588829080183</v>
          </cell>
          <cell r="M15">
            <v>-1.7640462796970333</v>
          </cell>
          <cell r="N15">
            <v>-0.83279286635263605</v>
          </cell>
          <cell r="W15">
            <v>3.6298618899248716</v>
          </cell>
          <cell r="X15">
            <v>1.6687322220436043</v>
          </cell>
        </row>
        <row r="16">
          <cell r="A16">
            <v>-0.2</v>
          </cell>
          <cell r="E16">
            <v>0.27773881329779082</v>
          </cell>
          <cell r="G16">
            <v>-3.1750991366565522</v>
          </cell>
          <cell r="H16">
            <v>-4.1758696203840353</v>
          </cell>
          <cell r="I16">
            <v>4.3024821664372004</v>
          </cell>
          <cell r="J16">
            <v>7.9168024105957118</v>
          </cell>
          <cell r="K16">
            <v>2.3238538972984553</v>
          </cell>
          <cell r="L16">
            <v>-0.84838394576342224</v>
          </cell>
          <cell r="M16">
            <v>1.0956809190664525E-2</v>
          </cell>
          <cell r="N16">
            <v>-0.68085920038448555</v>
          </cell>
          <cell r="W16">
            <v>0.69536525457217702</v>
          </cell>
          <cell r="X16">
            <v>1.1138859911527842E-2</v>
          </cell>
        </row>
        <row r="17">
          <cell r="A17">
            <v>0</v>
          </cell>
          <cell r="E17">
            <v>6.0317015009117645</v>
          </cell>
          <cell r="G17">
            <v>4.2594685729983413</v>
          </cell>
          <cell r="H17">
            <v>5.9195748000413539</v>
          </cell>
          <cell r="I17">
            <v>14.132991663758521</v>
          </cell>
          <cell r="J17">
            <v>24.532508731807155</v>
          </cell>
          <cell r="K17">
            <v>12.592613258888171</v>
          </cell>
          <cell r="L17">
            <v>13.030239966102144</v>
          </cell>
          <cell r="M17">
            <v>4.1092696936989022</v>
          </cell>
          <cell r="N17">
            <v>4.8445651415592819</v>
          </cell>
          <cell r="W17">
            <v>10.451345823604473</v>
          </cell>
          <cell r="X17">
            <v>6.1319200578990412</v>
          </cell>
        </row>
        <row r="18">
          <cell r="A18">
            <v>0.2</v>
          </cell>
          <cell r="E18">
            <v>57.807546640482542</v>
          </cell>
          <cell r="G18">
            <v>7.1866998555152701</v>
          </cell>
          <cell r="H18">
            <v>20.376044437343158</v>
          </cell>
          <cell r="I18">
            <v>33.175907869898722</v>
          </cell>
          <cell r="J18">
            <v>40.514394628978017</v>
          </cell>
          <cell r="K18">
            <v>29.399271474331591</v>
          </cell>
          <cell r="L18">
            <v>27.934049163146579</v>
          </cell>
          <cell r="M18">
            <v>5.2016868823681639</v>
          </cell>
          <cell r="N18">
            <v>4.7685983085752071</v>
          </cell>
          <cell r="W18">
            <v>26.447545547050545</v>
          </cell>
          <cell r="X18">
            <v>28.398181895430994</v>
          </cell>
        </row>
        <row r="19">
          <cell r="A19">
            <v>0.4</v>
          </cell>
          <cell r="E19">
            <v>47.261888062841898</v>
          </cell>
          <cell r="G19">
            <v>3.8096576194200891</v>
          </cell>
          <cell r="H19">
            <v>10.28060001691777</v>
          </cell>
          <cell r="I19">
            <v>36.75076659428985</v>
          </cell>
          <cell r="J19">
            <v>42.289871103698253</v>
          </cell>
          <cell r="K19">
            <v>21.430128320258348</v>
          </cell>
          <cell r="L19">
            <v>25.37071097386978</v>
          </cell>
          <cell r="M19">
            <v>7.5235979363898959</v>
          </cell>
          <cell r="N19">
            <v>4.9205319745433593</v>
          </cell>
          <cell r="W19">
            <v>23.324927581763387</v>
          </cell>
          <cell r="X19">
            <v>21.786196427405862</v>
          </cell>
        </row>
        <row r="20">
          <cell r="A20">
            <v>0.6</v>
          </cell>
          <cell r="E20">
            <v>37.668677233833634</v>
          </cell>
          <cell r="G20">
            <v>10.568355537288173</v>
          </cell>
          <cell r="H20">
            <v>25.538314050208189</v>
          </cell>
          <cell r="I20">
            <v>35.925690890275192</v>
          </cell>
          <cell r="J20">
            <v>41.909319086805027</v>
          </cell>
          <cell r="K20">
            <v>27.76505831867156</v>
          </cell>
          <cell r="L20">
            <v>30.717123481580227</v>
          </cell>
          <cell r="M20">
            <v>8.3432605132915434</v>
          </cell>
          <cell r="N20">
            <v>14.610179038838689</v>
          </cell>
          <cell r="W20">
            <v>27.228219576379569</v>
          </cell>
          <cell r="X20">
            <v>28.226383216620217</v>
          </cell>
        </row>
        <row r="21">
          <cell r="A21">
            <v>0.8</v>
          </cell>
          <cell r="E21">
            <v>37.668677233833634</v>
          </cell>
          <cell r="G21">
            <v>9.2166159537145607</v>
          </cell>
          <cell r="H21">
            <v>25.195259264828902</v>
          </cell>
          <cell r="I21">
            <v>40.738163170688289</v>
          </cell>
          <cell r="J21">
            <v>42.543139510845613</v>
          </cell>
          <cell r="K21">
            <v>27.254497486429507</v>
          </cell>
          <cell r="L21">
            <v>27.860553802541222</v>
          </cell>
          <cell r="M21">
            <v>8.3432605132915434</v>
          </cell>
          <cell r="N21">
            <v>9.1591711863487077</v>
          </cell>
          <cell r="W21">
            <v>26.636252324685778</v>
          </cell>
          <cell r="X21">
            <v>27.707339260693441</v>
          </cell>
        </row>
        <row r="22">
          <cell r="A22">
            <v>1</v>
          </cell>
          <cell r="E22">
            <v>46.299621265254594</v>
          </cell>
          <cell r="G22">
            <v>8.0886284855106361</v>
          </cell>
          <cell r="H22">
            <v>34.717379249414925</v>
          </cell>
          <cell r="I22">
            <v>47.338768802805504</v>
          </cell>
          <cell r="J22">
            <v>46.855196494072544</v>
          </cell>
          <cell r="K22">
            <v>32.158183184623198</v>
          </cell>
          <cell r="L22">
            <v>26.249655490497165</v>
          </cell>
          <cell r="M22">
            <v>6.5682574244038463</v>
          </cell>
          <cell r="N22">
            <v>9.3111048523168574</v>
          </cell>
          <cell r="W22">
            <v>30.095476766712498</v>
          </cell>
          <cell r="X22">
            <v>32.692501189850795</v>
          </cell>
        </row>
        <row r="23">
          <cell r="A23">
            <v>1.2</v>
          </cell>
          <cell r="E23">
            <v>40.545658577640616</v>
          </cell>
          <cell r="G23">
            <v>21.156213367668553</v>
          </cell>
          <cell r="H23">
            <v>45.15822814553043</v>
          </cell>
          <cell r="I23">
            <v>51.051609470871426</v>
          </cell>
          <cell r="J23">
            <v>57.510652967082677</v>
          </cell>
          <cell r="K23">
            <v>33.180351080320911</v>
          </cell>
          <cell r="L23">
            <v>28.300026060854911</v>
          </cell>
          <cell r="M23">
            <v>8.4803371899747528</v>
          </cell>
          <cell r="N23">
            <v>10.067672495097039</v>
          </cell>
          <cell r="W23">
            <v>34.519359404004383</v>
          </cell>
          <cell r="X23">
            <v>33.73165271636811</v>
          </cell>
        </row>
        <row r="24">
          <cell r="A24">
            <v>1.4</v>
          </cell>
          <cell r="E24">
            <v>42.470192172815253</v>
          </cell>
          <cell r="G24">
            <v>27.462793609119529</v>
          </cell>
          <cell r="H24">
            <v>47.223605928738593</v>
          </cell>
          <cell r="I24">
            <v>59.162976588326053</v>
          </cell>
          <cell r="J24">
            <v>67.403706593962028</v>
          </cell>
          <cell r="K24">
            <v>49.01610672953354</v>
          </cell>
          <cell r="L24">
            <v>31.668813406153738</v>
          </cell>
          <cell r="M24">
            <v>17.222472182526456</v>
          </cell>
          <cell r="N24">
            <v>18.698434928206176</v>
          </cell>
          <cell r="W24">
            <v>42.099503242499637</v>
          </cell>
          <cell r="X24">
            <v>43.17584734721148</v>
          </cell>
        </row>
        <row r="25">
          <cell r="A25">
            <v>1.6</v>
          </cell>
          <cell r="E25">
            <v>49.176602609061568</v>
          </cell>
          <cell r="G25">
            <v>26.111054025545904</v>
          </cell>
          <cell r="H25">
            <v>47.912065189807983</v>
          </cell>
          <cell r="I25">
            <v>71.401130204871009</v>
          </cell>
          <cell r="J25">
            <v>67.784258610855261</v>
          </cell>
          <cell r="K25">
            <v>33.486896825908872</v>
          </cell>
          <cell r="L25">
            <v>33.866174697722208</v>
          </cell>
          <cell r="M25">
            <v>17.769380147660488</v>
          </cell>
          <cell r="N25">
            <v>20.059636547798384</v>
          </cell>
          <cell r="W25">
            <v>42.945175364228497</v>
          </cell>
          <cell r="X25">
            <v>34.42887150199406</v>
          </cell>
        </row>
        <row r="26">
          <cell r="A26">
            <v>1.8</v>
          </cell>
          <cell r="E26">
            <v>63.561509328096498</v>
          </cell>
          <cell r="G26">
            <v>44.131172842742316</v>
          </cell>
          <cell r="H26">
            <v>66.49811554837072</v>
          </cell>
          <cell r="I26">
            <v>79.513905301342731</v>
          </cell>
          <cell r="J26">
            <v>75.901835763014375</v>
          </cell>
          <cell r="K26">
            <v>57.394326288128582</v>
          </cell>
          <cell r="L26">
            <v>35.038350704111807</v>
          </cell>
          <cell r="M26">
            <v>17.495226794294069</v>
          </cell>
          <cell r="N26">
            <v>28.538465314939366</v>
          </cell>
          <cell r="W26">
            <v>54.687886119201181</v>
          </cell>
          <cell r="X26">
            <v>58.347950494993547</v>
          </cell>
        </row>
        <row r="27">
          <cell r="A27">
            <v>2</v>
          </cell>
          <cell r="E27">
            <v>73.154720157104762</v>
          </cell>
          <cell r="G27">
            <v>49.538131177036789</v>
          </cell>
          <cell r="H27">
            <v>86.230814778612171</v>
          </cell>
          <cell r="I27">
            <v>87.212734566790004</v>
          </cell>
          <cell r="J27">
            <v>100</v>
          </cell>
          <cell r="K27">
            <v>65.159454355547723</v>
          </cell>
          <cell r="L27">
            <v>47.415569392182128</v>
          </cell>
          <cell r="M27">
            <v>28.833426194233923</v>
          </cell>
          <cell r="N27">
            <v>38.53197971117099</v>
          </cell>
          <cell r="W27">
            <v>67.30666005749994</v>
          </cell>
          <cell r="X27">
            <v>66.242098529601137</v>
          </cell>
        </row>
        <row r="28">
          <cell r="A28">
            <v>2.2000000000000002</v>
          </cell>
          <cell r="E28">
            <v>94.246037312386008</v>
          </cell>
          <cell r="G28">
            <v>58.096072909217881</v>
          </cell>
          <cell r="H28">
            <v>80.953410340517124</v>
          </cell>
          <cell r="I28">
            <v>99.450888183334968</v>
          </cell>
          <cell r="J28">
            <v>89.473125949080057</v>
          </cell>
          <cell r="K28">
            <v>62.09399689966817</v>
          </cell>
          <cell r="L28">
            <v>49.246203833383021</v>
          </cell>
          <cell r="M28">
            <v>44.678371025534034</v>
          </cell>
          <cell r="N28">
            <v>52.61219965323982</v>
          </cell>
          <cell r="W28">
            <v>73.706187898149196</v>
          </cell>
          <cell r="X28">
            <v>63.12570756471294</v>
          </cell>
        </row>
        <row r="29">
          <cell r="A29">
            <v>2.4</v>
          </cell>
          <cell r="E29">
            <v>100</v>
          </cell>
          <cell r="G29">
            <v>70.261729161380444</v>
          </cell>
          <cell r="H29">
            <v>100</v>
          </cell>
          <cell r="I29">
            <v>100</v>
          </cell>
          <cell r="J29">
            <v>93.659198134905466</v>
          </cell>
          <cell r="K29">
            <v>65.261985014481581</v>
          </cell>
          <cell r="L29">
            <v>72.608729073977202</v>
          </cell>
          <cell r="M29">
            <v>56.015171683875089</v>
          </cell>
          <cell r="N29">
            <v>64.571549645875692</v>
          </cell>
          <cell r="W29">
            <v>84.399983356455905</v>
          </cell>
          <cell r="X29">
            <v>73.815145215653672</v>
          </cell>
        </row>
        <row r="30">
          <cell r="A30">
            <v>2.6</v>
          </cell>
          <cell r="E30">
            <v>76.021882451956785</v>
          </cell>
          <cell r="G30">
            <v>84.678746904273112</v>
          </cell>
          <cell r="H30">
            <v>80.037031119298476</v>
          </cell>
          <cell r="I30">
            <v>92.575726642885243</v>
          </cell>
          <cell r="J30">
            <v>94.926838982986638</v>
          </cell>
          <cell r="K30">
            <v>78.134813866748502</v>
          </cell>
          <cell r="L30">
            <v>83.667530987106446</v>
          </cell>
          <cell r="M30">
            <v>67.626125695582544</v>
          </cell>
          <cell r="N30">
            <v>81.983457834531819</v>
          </cell>
          <cell r="W30">
            <v>86.418188514880427</v>
          </cell>
          <cell r="X30">
            <v>83.345637949008974</v>
          </cell>
        </row>
        <row r="31">
          <cell r="A31">
            <v>2.8</v>
          </cell>
          <cell r="E31">
            <v>99.037733202412696</v>
          </cell>
          <cell r="G31">
            <v>100</v>
          </cell>
          <cell r="H31">
            <v>81.87213925204658</v>
          </cell>
          <cell r="I31">
            <v>85.838547046110307</v>
          </cell>
          <cell r="J31">
            <v>93.404630915413762</v>
          </cell>
          <cell r="K31">
            <v>100</v>
          </cell>
          <cell r="L31">
            <v>100</v>
          </cell>
          <cell r="M31">
            <v>79.919665607508463</v>
          </cell>
          <cell r="N31">
            <v>96.669862096942978</v>
          </cell>
          <cell r="W31">
            <v>97.761870111431008</v>
          </cell>
          <cell r="X31">
            <v>98.276061289998239</v>
          </cell>
        </row>
        <row r="32">
          <cell r="A32">
            <v>3</v>
          </cell>
          <cell r="E32">
            <v>88.492074624772059</v>
          </cell>
          <cell r="G32">
            <v>99.09576464716578</v>
          </cell>
          <cell r="H32">
            <v>99.081271088470544</v>
          </cell>
          <cell r="I32">
            <v>89.137441883151837</v>
          </cell>
          <cell r="J32">
            <v>94.926838982986638</v>
          </cell>
          <cell r="K32">
            <v>83.652637287331714</v>
          </cell>
          <cell r="L32">
            <v>88.355110083675982</v>
          </cell>
          <cell r="M32">
            <v>90.096909480437461</v>
          </cell>
          <cell r="N32">
            <v>99.697683011593995</v>
          </cell>
          <cell r="W32">
            <v>97.270357854540322</v>
          </cell>
          <cell r="X32">
            <v>91.593897064418172</v>
          </cell>
        </row>
        <row r="33">
          <cell r="A33">
            <v>3.2</v>
          </cell>
          <cell r="J33">
            <v>96.449047050559514</v>
          </cell>
          <cell r="L33">
            <v>90.552096398914827</v>
          </cell>
          <cell r="M33">
            <v>93.852530673237638</v>
          </cell>
          <cell r="N33">
            <v>99.545749345625822</v>
          </cell>
          <cell r="W33">
            <v>100</v>
          </cell>
          <cell r="X33">
            <v>96.731748190621829</v>
          </cell>
        </row>
        <row r="34">
          <cell r="A34">
            <v>3.4</v>
          </cell>
          <cell r="J34">
            <v>89.219857541932697</v>
          </cell>
          <cell r="L34">
            <v>86.45060530554008</v>
          </cell>
          <cell r="M34">
            <v>93.032868096336003</v>
          </cell>
          <cell r="N34">
            <v>98.789181702845639</v>
          </cell>
          <cell r="W34">
            <v>96.607010940236677</v>
          </cell>
          <cell r="X34">
            <v>92.64045508378841</v>
          </cell>
        </row>
        <row r="35">
          <cell r="A35">
            <v>3.6</v>
          </cell>
          <cell r="J35">
            <v>97.337434694091812</v>
          </cell>
          <cell r="L35">
            <v>80.006262104704646</v>
          </cell>
          <cell r="M35">
            <v>100</v>
          </cell>
          <cell r="N35">
            <v>99.393815679657678</v>
          </cell>
          <cell r="W35">
            <v>99.037351067334498</v>
          </cell>
          <cell r="X35">
            <v>100</v>
          </cell>
        </row>
        <row r="36">
          <cell r="A36">
            <v>3.8</v>
          </cell>
          <cell r="J36">
            <v>97.337434694091812</v>
          </cell>
          <cell r="L36">
            <v>75.391803392410864</v>
          </cell>
          <cell r="M36">
            <v>96.721349692393417</v>
          </cell>
          <cell r="N36">
            <v>97.426429739723147</v>
          </cell>
          <cell r="W36">
            <v>96.44520861087895</v>
          </cell>
          <cell r="X36">
            <v>98.641565088318643</v>
          </cell>
        </row>
        <row r="37">
          <cell r="A37">
            <v>4</v>
          </cell>
          <cell r="J37">
            <v>82.369921237854754</v>
          </cell>
          <cell r="L37">
            <v>90.33236026975797</v>
          </cell>
          <cell r="M37">
            <v>96.58427301571021</v>
          </cell>
          <cell r="N37">
            <v>100</v>
          </cell>
          <cell r="W37">
            <v>97.078631496417117</v>
          </cell>
          <cell r="X37">
            <v>95.011155030207178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V1" t="str">
            <v>mean</v>
          </cell>
          <cell r="W1" t="str">
            <v>medain</v>
          </cell>
        </row>
        <row r="2">
          <cell r="B2" t="str">
            <v>response % of max</v>
          </cell>
          <cell r="C2" t="str">
            <v>response % of max</v>
          </cell>
          <cell r="D2" t="str">
            <v>response % of max</v>
          </cell>
          <cell r="E2" t="str">
            <v>response % of max</v>
          </cell>
          <cell r="F2" t="str">
            <v>response % of max</v>
          </cell>
          <cell r="G2" t="str">
            <v>response % of max</v>
          </cell>
          <cell r="H2" t="str">
            <v>response % of max</v>
          </cell>
          <cell r="I2" t="str">
            <v>response % of max</v>
          </cell>
          <cell r="J2" t="str">
            <v>response % of max</v>
          </cell>
          <cell r="K2" t="str">
            <v>response % of max</v>
          </cell>
          <cell r="L2" t="str">
            <v>response % of max</v>
          </cell>
          <cell r="M2" t="str">
            <v>response % of max</v>
          </cell>
          <cell r="N2" t="str">
            <v>response % of max</v>
          </cell>
          <cell r="O2" t="str">
            <v>response % of max</v>
          </cell>
          <cell r="P2" t="str">
            <v>response % of max</v>
          </cell>
        </row>
        <row r="3">
          <cell r="A3">
            <v>300</v>
          </cell>
          <cell r="C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N3">
            <v>1</v>
          </cell>
          <cell r="V3">
            <v>0.14705882352941177</v>
          </cell>
          <cell r="W3">
            <v>0</v>
          </cell>
        </row>
        <row r="4">
          <cell r="A4">
            <v>310</v>
          </cell>
          <cell r="C4">
            <v>0</v>
          </cell>
          <cell r="H4">
            <v>5</v>
          </cell>
          <cell r="I4">
            <v>2</v>
          </cell>
          <cell r="J4">
            <v>3</v>
          </cell>
          <cell r="K4">
            <v>0</v>
          </cell>
          <cell r="L4">
            <v>0</v>
          </cell>
          <cell r="N4">
            <v>4</v>
          </cell>
          <cell r="V4">
            <v>2.0588235294117645</v>
          </cell>
          <cell r="W4">
            <v>1.1627906976744187</v>
          </cell>
        </row>
        <row r="5">
          <cell r="A5">
            <v>320</v>
          </cell>
          <cell r="C5">
            <v>0</v>
          </cell>
          <cell r="I5">
            <v>5</v>
          </cell>
          <cell r="J5">
            <v>5</v>
          </cell>
          <cell r="K5">
            <v>0</v>
          </cell>
          <cell r="L5">
            <v>0</v>
          </cell>
          <cell r="N5">
            <v>4</v>
          </cell>
          <cell r="V5">
            <v>2.3529411764705883</v>
          </cell>
          <cell r="W5">
            <v>0</v>
          </cell>
        </row>
        <row r="6">
          <cell r="A6">
            <v>330</v>
          </cell>
          <cell r="C6">
            <v>0</v>
          </cell>
          <cell r="H6">
            <v>8</v>
          </cell>
          <cell r="I6">
            <v>2</v>
          </cell>
          <cell r="J6">
            <v>5</v>
          </cell>
          <cell r="K6">
            <v>16</v>
          </cell>
          <cell r="L6">
            <v>5</v>
          </cell>
          <cell r="N6">
            <v>5</v>
          </cell>
          <cell r="V6">
            <v>6.7647058823529411</v>
          </cell>
          <cell r="W6">
            <v>5.8139534883720927</v>
          </cell>
        </row>
        <row r="7">
          <cell r="A7">
            <v>340</v>
          </cell>
          <cell r="C7">
            <v>0</v>
          </cell>
          <cell r="H7">
            <v>15</v>
          </cell>
          <cell r="I7">
            <v>6</v>
          </cell>
          <cell r="J7">
            <v>10</v>
          </cell>
          <cell r="K7">
            <v>22</v>
          </cell>
          <cell r="L7">
            <v>8</v>
          </cell>
          <cell r="N7">
            <v>10</v>
          </cell>
          <cell r="V7">
            <v>11.617647058823529</v>
          </cell>
          <cell r="W7">
            <v>10.465116279069768</v>
          </cell>
        </row>
        <row r="8">
          <cell r="A8">
            <v>350</v>
          </cell>
          <cell r="C8">
            <v>0</v>
          </cell>
          <cell r="H8">
            <v>23</v>
          </cell>
          <cell r="I8">
            <v>6</v>
          </cell>
          <cell r="J8">
            <v>15</v>
          </cell>
          <cell r="K8">
            <v>20</v>
          </cell>
          <cell r="L8">
            <v>6</v>
          </cell>
          <cell r="N8">
            <v>29</v>
          </cell>
          <cell r="V8">
            <v>15.441176470588236</v>
          </cell>
          <cell r="W8">
            <v>12.209302325581394</v>
          </cell>
        </row>
        <row r="9">
          <cell r="A9">
            <v>360</v>
          </cell>
          <cell r="C9">
            <v>0</v>
          </cell>
          <cell r="H9">
            <v>18</v>
          </cell>
          <cell r="I9">
            <v>15</v>
          </cell>
          <cell r="J9">
            <v>19</v>
          </cell>
          <cell r="K9">
            <v>26</v>
          </cell>
          <cell r="L9">
            <v>5</v>
          </cell>
          <cell r="N9">
            <v>26</v>
          </cell>
          <cell r="V9">
            <v>16.764705882352938</v>
          </cell>
          <cell r="W9">
            <v>19.186046511627907</v>
          </cell>
        </row>
        <row r="10">
          <cell r="A10">
            <v>370</v>
          </cell>
          <cell r="C10">
            <v>0</v>
          </cell>
          <cell r="H10">
            <v>16</v>
          </cell>
          <cell r="I10">
            <v>11</v>
          </cell>
          <cell r="J10">
            <v>18</v>
          </cell>
          <cell r="K10">
            <v>17</v>
          </cell>
          <cell r="L10">
            <v>5</v>
          </cell>
          <cell r="N10">
            <v>42</v>
          </cell>
          <cell r="V10">
            <v>16.764705882352938</v>
          </cell>
          <cell r="W10">
            <v>15.697674418604651</v>
          </cell>
        </row>
        <row r="11">
          <cell r="A11">
            <v>380</v>
          </cell>
          <cell r="C11">
            <v>0</v>
          </cell>
          <cell r="H11">
            <v>17</v>
          </cell>
          <cell r="I11">
            <v>23</v>
          </cell>
          <cell r="J11">
            <v>22</v>
          </cell>
          <cell r="K11">
            <v>24</v>
          </cell>
          <cell r="L11">
            <v>9</v>
          </cell>
          <cell r="N11">
            <v>24</v>
          </cell>
          <cell r="V11">
            <v>18.823529411764707</v>
          </cell>
          <cell r="W11">
            <v>22.674418604651162</v>
          </cell>
        </row>
        <row r="12">
          <cell r="A12">
            <v>390</v>
          </cell>
          <cell r="C12">
            <v>0</v>
          </cell>
          <cell r="H12">
            <v>19</v>
          </cell>
          <cell r="I12">
            <v>19</v>
          </cell>
          <cell r="J12">
            <v>24</v>
          </cell>
          <cell r="K12">
            <v>27</v>
          </cell>
          <cell r="L12">
            <v>5</v>
          </cell>
          <cell r="N12">
            <v>38</v>
          </cell>
          <cell r="V12">
            <v>20.147058823529413</v>
          </cell>
          <cell r="W12">
            <v>22.093023255813954</v>
          </cell>
        </row>
        <row r="13">
          <cell r="A13">
            <v>400</v>
          </cell>
          <cell r="C13">
            <v>0</v>
          </cell>
          <cell r="H13">
            <v>5</v>
          </cell>
          <cell r="I13">
            <v>22</v>
          </cell>
          <cell r="J13">
            <v>29</v>
          </cell>
          <cell r="K13">
            <v>22</v>
          </cell>
          <cell r="L13">
            <v>12</v>
          </cell>
          <cell r="N13">
            <v>32</v>
          </cell>
          <cell r="V13">
            <v>19.705882352941178</v>
          </cell>
          <cell r="W13">
            <v>19.767441860465116</v>
          </cell>
        </row>
        <row r="14">
          <cell r="A14">
            <v>410</v>
          </cell>
          <cell r="C14">
            <v>0</v>
          </cell>
          <cell r="H14">
            <v>10</v>
          </cell>
          <cell r="I14">
            <v>20</v>
          </cell>
          <cell r="J14">
            <v>18</v>
          </cell>
          <cell r="K14">
            <v>26</v>
          </cell>
          <cell r="L14">
            <v>8</v>
          </cell>
          <cell r="N14">
            <v>41</v>
          </cell>
          <cell r="V14">
            <v>19.264705882352942</v>
          </cell>
          <cell r="W14">
            <v>16.279069767441861</v>
          </cell>
        </row>
        <row r="15">
          <cell r="A15">
            <v>420</v>
          </cell>
          <cell r="C15">
            <v>0</v>
          </cell>
          <cell r="H15">
            <v>14</v>
          </cell>
          <cell r="I15">
            <v>21</v>
          </cell>
          <cell r="J15">
            <v>21</v>
          </cell>
          <cell r="K15">
            <v>27</v>
          </cell>
          <cell r="L15">
            <v>9</v>
          </cell>
          <cell r="N15">
            <v>34</v>
          </cell>
          <cell r="V15">
            <v>19.852941176470587</v>
          </cell>
          <cell r="W15">
            <v>20.348837209302324</v>
          </cell>
        </row>
        <row r="16">
          <cell r="A16">
            <v>430</v>
          </cell>
          <cell r="C16">
            <v>0</v>
          </cell>
          <cell r="H16">
            <v>18</v>
          </cell>
          <cell r="I16">
            <v>15</v>
          </cell>
          <cell r="J16">
            <v>30</v>
          </cell>
          <cell r="K16">
            <v>0</v>
          </cell>
          <cell r="L16">
            <v>8</v>
          </cell>
          <cell r="N16">
            <v>40</v>
          </cell>
          <cell r="V16">
            <v>17.5</v>
          </cell>
          <cell r="W16">
            <v>13.372093023255813</v>
          </cell>
        </row>
        <row r="17">
          <cell r="A17">
            <v>440</v>
          </cell>
          <cell r="C17">
            <v>0</v>
          </cell>
          <cell r="H17">
            <v>16</v>
          </cell>
          <cell r="I17">
            <v>18</v>
          </cell>
          <cell r="J17">
            <v>38</v>
          </cell>
          <cell r="K17">
            <v>18</v>
          </cell>
          <cell r="L17">
            <v>8</v>
          </cell>
          <cell r="N17">
            <v>51</v>
          </cell>
          <cell r="V17">
            <v>23.088235294117649</v>
          </cell>
          <cell r="W17">
            <v>19.767441860465116</v>
          </cell>
        </row>
        <row r="18">
          <cell r="A18">
            <v>450</v>
          </cell>
          <cell r="C18">
            <v>0</v>
          </cell>
          <cell r="H18">
            <v>22</v>
          </cell>
          <cell r="I18">
            <v>20</v>
          </cell>
          <cell r="J18">
            <v>18</v>
          </cell>
          <cell r="K18">
            <v>29</v>
          </cell>
          <cell r="L18">
            <v>7</v>
          </cell>
          <cell r="N18">
            <v>94</v>
          </cell>
          <cell r="V18">
            <v>28.97058823529412</v>
          </cell>
          <cell r="W18">
            <v>22.093023255813954</v>
          </cell>
        </row>
        <row r="19">
          <cell r="A19">
            <v>460</v>
          </cell>
          <cell r="C19">
            <v>10</v>
          </cell>
          <cell r="H19">
            <v>36</v>
          </cell>
          <cell r="I19">
            <v>19</v>
          </cell>
          <cell r="J19">
            <v>40</v>
          </cell>
          <cell r="K19">
            <v>32</v>
          </cell>
          <cell r="L19">
            <v>11</v>
          </cell>
          <cell r="N19">
            <v>81</v>
          </cell>
          <cell r="V19">
            <v>35.294117647058826</v>
          </cell>
          <cell r="W19">
            <v>29.651162790697676</v>
          </cell>
        </row>
        <row r="20">
          <cell r="A20">
            <v>470</v>
          </cell>
          <cell r="C20">
            <v>8</v>
          </cell>
          <cell r="H20">
            <v>25</v>
          </cell>
          <cell r="I20">
            <v>36</v>
          </cell>
          <cell r="J20">
            <v>44</v>
          </cell>
          <cell r="K20">
            <v>35</v>
          </cell>
          <cell r="L20">
            <v>13</v>
          </cell>
          <cell r="N20">
            <v>76</v>
          </cell>
          <cell r="V20">
            <v>36.764705882352942</v>
          </cell>
          <cell r="W20">
            <v>34.883720930232556</v>
          </cell>
        </row>
        <row r="21">
          <cell r="A21">
            <v>480</v>
          </cell>
          <cell r="C21">
            <v>10</v>
          </cell>
          <cell r="H21">
            <v>30</v>
          </cell>
          <cell r="I21">
            <v>39</v>
          </cell>
          <cell r="J21">
            <v>33</v>
          </cell>
          <cell r="K21">
            <v>36</v>
          </cell>
          <cell r="L21">
            <v>16</v>
          </cell>
          <cell r="N21">
            <v>91</v>
          </cell>
          <cell r="V21">
            <v>39.852941176470594</v>
          </cell>
          <cell r="W21">
            <v>36.627906976744185</v>
          </cell>
        </row>
        <row r="22">
          <cell r="A22">
            <v>490</v>
          </cell>
          <cell r="C22">
            <v>10</v>
          </cell>
          <cell r="H22">
            <v>32</v>
          </cell>
          <cell r="I22">
            <v>50</v>
          </cell>
          <cell r="J22">
            <v>68</v>
          </cell>
          <cell r="K22">
            <v>65</v>
          </cell>
          <cell r="L22">
            <v>33</v>
          </cell>
          <cell r="N22">
            <v>97</v>
          </cell>
          <cell r="V22">
            <v>57.058823529411761</v>
          </cell>
          <cell r="W22">
            <v>48.255813953488378</v>
          </cell>
        </row>
        <row r="23">
          <cell r="A23">
            <v>500</v>
          </cell>
          <cell r="C23">
            <v>23</v>
          </cell>
          <cell r="H23">
            <v>63</v>
          </cell>
          <cell r="I23">
            <v>52</v>
          </cell>
          <cell r="J23">
            <v>69</v>
          </cell>
          <cell r="K23">
            <v>36</v>
          </cell>
          <cell r="L23">
            <v>33</v>
          </cell>
          <cell r="N23">
            <v>71</v>
          </cell>
          <cell r="V23">
            <v>55.882352941176471</v>
          </cell>
          <cell r="W23">
            <v>51.162790697674424</v>
          </cell>
        </row>
        <row r="24">
          <cell r="A24">
            <v>510</v>
          </cell>
          <cell r="C24">
            <v>42</v>
          </cell>
          <cell r="H24">
            <v>17</v>
          </cell>
          <cell r="I24">
            <v>54</v>
          </cell>
          <cell r="J24">
            <v>45</v>
          </cell>
          <cell r="K24">
            <v>44</v>
          </cell>
          <cell r="L24">
            <v>46</v>
          </cell>
          <cell r="N24">
            <v>73</v>
          </cell>
          <cell r="V24">
            <v>53.970588235294116</v>
          </cell>
          <cell r="W24">
            <v>52.906976744186053</v>
          </cell>
        </row>
        <row r="25">
          <cell r="A25">
            <v>520</v>
          </cell>
          <cell r="C25">
            <v>43</v>
          </cell>
          <cell r="H25">
            <v>34</v>
          </cell>
          <cell r="I25">
            <v>63</v>
          </cell>
          <cell r="J25">
            <v>55</v>
          </cell>
          <cell r="K25">
            <v>40</v>
          </cell>
          <cell r="L25">
            <v>56</v>
          </cell>
          <cell r="N25">
            <v>75</v>
          </cell>
          <cell r="V25">
            <v>62.058823529411768</v>
          </cell>
          <cell r="W25">
            <v>64.534883720930239</v>
          </cell>
        </row>
        <row r="26">
          <cell r="A26">
            <v>530</v>
          </cell>
          <cell r="C26">
            <v>44</v>
          </cell>
          <cell r="H26">
            <v>61</v>
          </cell>
          <cell r="I26">
            <v>74</v>
          </cell>
          <cell r="J26">
            <v>64</v>
          </cell>
          <cell r="K26">
            <v>44</v>
          </cell>
          <cell r="L26">
            <v>49</v>
          </cell>
          <cell r="N26">
            <v>78</v>
          </cell>
          <cell r="V26">
            <v>68.088235294117652</v>
          </cell>
          <cell r="W26">
            <v>63.953488372093027</v>
          </cell>
        </row>
        <row r="27">
          <cell r="A27">
            <v>540</v>
          </cell>
          <cell r="C27">
            <v>46</v>
          </cell>
          <cell r="H27">
            <v>63</v>
          </cell>
          <cell r="I27">
            <v>99</v>
          </cell>
          <cell r="J27">
            <v>78</v>
          </cell>
          <cell r="K27">
            <v>63</v>
          </cell>
          <cell r="L27">
            <v>71</v>
          </cell>
          <cell r="N27">
            <v>81</v>
          </cell>
          <cell r="V27">
            <v>84.117647058823536</v>
          </cell>
          <cell r="W27">
            <v>82.558139534883722</v>
          </cell>
        </row>
        <row r="28">
          <cell r="A28">
            <v>550</v>
          </cell>
          <cell r="C28">
            <v>27</v>
          </cell>
          <cell r="H28">
            <v>59</v>
          </cell>
          <cell r="I28">
            <v>71</v>
          </cell>
          <cell r="J28">
            <v>77</v>
          </cell>
          <cell r="K28">
            <v>51</v>
          </cell>
          <cell r="L28">
            <v>66</v>
          </cell>
          <cell r="N28">
            <v>84</v>
          </cell>
          <cell r="V28">
            <v>73.676470588235304</v>
          </cell>
          <cell r="W28">
            <v>76.744186046511629</v>
          </cell>
        </row>
        <row r="29">
          <cell r="A29">
            <v>560</v>
          </cell>
          <cell r="C29">
            <v>29</v>
          </cell>
          <cell r="H29">
            <v>70</v>
          </cell>
          <cell r="I29">
            <v>70</v>
          </cell>
          <cell r="J29">
            <v>86</v>
          </cell>
          <cell r="K29">
            <v>80</v>
          </cell>
          <cell r="L29">
            <v>100</v>
          </cell>
          <cell r="N29">
            <v>89</v>
          </cell>
          <cell r="V29">
            <v>91.764705882352942</v>
          </cell>
          <cell r="W29">
            <v>96.511627906976756</v>
          </cell>
        </row>
        <row r="30">
          <cell r="A30">
            <v>570</v>
          </cell>
          <cell r="C30">
            <v>54</v>
          </cell>
          <cell r="H30">
            <v>65</v>
          </cell>
          <cell r="I30">
            <v>89</v>
          </cell>
          <cell r="J30">
            <v>91</v>
          </cell>
          <cell r="K30">
            <v>100</v>
          </cell>
          <cell r="L30">
            <v>83</v>
          </cell>
          <cell r="N30">
            <v>94</v>
          </cell>
          <cell r="V30">
            <v>96.911764705882348</v>
          </cell>
          <cell r="W30">
            <v>100</v>
          </cell>
        </row>
        <row r="31">
          <cell r="A31">
            <v>580</v>
          </cell>
          <cell r="C31">
            <v>57</v>
          </cell>
          <cell r="H31">
            <v>61</v>
          </cell>
          <cell r="I31">
            <v>59</v>
          </cell>
          <cell r="J31">
            <v>87</v>
          </cell>
          <cell r="K31">
            <v>75</v>
          </cell>
          <cell r="L31">
            <v>93</v>
          </cell>
          <cell r="N31">
            <v>100</v>
          </cell>
          <cell r="V31">
            <v>91.911764705882348</v>
          </cell>
          <cell r="W31">
            <v>94.186046511627907</v>
          </cell>
        </row>
        <row r="32">
          <cell r="A32">
            <v>590</v>
          </cell>
          <cell r="C32">
            <v>78</v>
          </cell>
          <cell r="H32">
            <v>58</v>
          </cell>
          <cell r="I32">
            <v>80</v>
          </cell>
          <cell r="J32">
            <v>100</v>
          </cell>
          <cell r="K32">
            <v>73</v>
          </cell>
          <cell r="L32">
            <v>61</v>
          </cell>
          <cell r="N32">
            <v>65</v>
          </cell>
          <cell r="V32">
            <v>84.705882352941174</v>
          </cell>
          <cell r="W32">
            <v>80.232558139534888</v>
          </cell>
        </row>
        <row r="33">
          <cell r="A33">
            <v>600</v>
          </cell>
          <cell r="C33">
            <v>95</v>
          </cell>
          <cell r="H33">
            <v>100</v>
          </cell>
          <cell r="I33">
            <v>97</v>
          </cell>
          <cell r="J33">
            <v>86</v>
          </cell>
          <cell r="K33">
            <v>53</v>
          </cell>
          <cell r="L33">
            <v>77</v>
          </cell>
          <cell r="N33">
            <v>79</v>
          </cell>
          <cell r="V33">
            <v>97.647058823529406</v>
          </cell>
          <cell r="W33">
            <v>95.930232558139537</v>
          </cell>
        </row>
        <row r="34">
          <cell r="A34">
            <v>610</v>
          </cell>
          <cell r="C34">
            <v>100</v>
          </cell>
          <cell r="H34">
            <v>98</v>
          </cell>
          <cell r="I34">
            <v>87</v>
          </cell>
          <cell r="J34">
            <v>75</v>
          </cell>
          <cell r="K34">
            <v>93</v>
          </cell>
          <cell r="L34">
            <v>82</v>
          </cell>
          <cell r="N34">
            <v>63</v>
          </cell>
          <cell r="V34">
            <v>100</v>
          </cell>
          <cell r="W34">
            <v>98.255813953488371</v>
          </cell>
        </row>
        <row r="35">
          <cell r="A35">
            <v>620</v>
          </cell>
          <cell r="C35">
            <v>60</v>
          </cell>
          <cell r="H35">
            <v>96</v>
          </cell>
          <cell r="I35">
            <v>100</v>
          </cell>
          <cell r="J35">
            <v>67</v>
          </cell>
          <cell r="K35">
            <v>46</v>
          </cell>
          <cell r="L35">
            <v>64</v>
          </cell>
          <cell r="N35">
            <v>68</v>
          </cell>
          <cell r="V35">
            <v>83.088235294117652</v>
          </cell>
          <cell r="W35">
            <v>76.162790697674424</v>
          </cell>
        </row>
        <row r="36">
          <cell r="A36">
            <v>630</v>
          </cell>
          <cell r="C36">
            <v>91</v>
          </cell>
          <cell r="H36">
            <v>60</v>
          </cell>
          <cell r="I36">
            <v>72</v>
          </cell>
          <cell r="J36">
            <v>62</v>
          </cell>
          <cell r="K36">
            <v>53</v>
          </cell>
          <cell r="L36">
            <v>63</v>
          </cell>
          <cell r="N36">
            <v>76</v>
          </cell>
          <cell r="V36">
            <v>79.411764705882348</v>
          </cell>
          <cell r="W36">
            <v>73.255813953488371</v>
          </cell>
        </row>
        <row r="37">
          <cell r="A37">
            <v>640</v>
          </cell>
          <cell r="C37">
            <v>49</v>
          </cell>
          <cell r="H37">
            <v>68</v>
          </cell>
          <cell r="I37">
            <v>40</v>
          </cell>
          <cell r="J37">
            <v>60</v>
          </cell>
          <cell r="K37">
            <v>37</v>
          </cell>
          <cell r="L37">
            <v>21</v>
          </cell>
          <cell r="N37">
            <v>86</v>
          </cell>
          <cell r="V37">
            <v>56.176470588235297</v>
          </cell>
          <cell r="W37">
            <v>51.744186046511629</v>
          </cell>
        </row>
        <row r="38">
          <cell r="A38">
            <v>650</v>
          </cell>
          <cell r="C38">
            <v>79</v>
          </cell>
          <cell r="H38">
            <v>81</v>
          </cell>
          <cell r="I38">
            <v>50</v>
          </cell>
          <cell r="J38">
            <v>46</v>
          </cell>
          <cell r="K38">
            <v>33</v>
          </cell>
          <cell r="L38">
            <v>22</v>
          </cell>
          <cell r="N38">
            <v>91</v>
          </cell>
          <cell r="V38">
            <v>62.352941176470587</v>
          </cell>
          <cell r="W38">
            <v>55.813953488372093</v>
          </cell>
        </row>
        <row r="39">
          <cell r="A39">
            <v>660</v>
          </cell>
          <cell r="C39">
            <v>28</v>
          </cell>
          <cell r="H39">
            <v>54</v>
          </cell>
          <cell r="I39">
            <v>38</v>
          </cell>
          <cell r="J39">
            <v>36</v>
          </cell>
          <cell r="K39">
            <v>31</v>
          </cell>
          <cell r="L39">
            <v>10</v>
          </cell>
          <cell r="N39">
            <v>88</v>
          </cell>
          <cell r="V39">
            <v>43.382352941176471</v>
          </cell>
          <cell r="W39">
            <v>38.953488372093027</v>
          </cell>
        </row>
        <row r="40">
          <cell r="A40">
            <v>670</v>
          </cell>
          <cell r="C40">
            <v>10</v>
          </cell>
          <cell r="H40">
            <v>68</v>
          </cell>
          <cell r="I40">
            <v>27</v>
          </cell>
          <cell r="J40">
            <v>30</v>
          </cell>
          <cell r="K40">
            <v>40</v>
          </cell>
          <cell r="L40">
            <v>9</v>
          </cell>
          <cell r="N40">
            <v>25</v>
          </cell>
          <cell r="V40">
            <v>32.058823529411768</v>
          </cell>
          <cell r="W40">
            <v>30.232558139534881</v>
          </cell>
        </row>
        <row r="41">
          <cell r="A41">
            <v>680</v>
          </cell>
          <cell r="C41">
            <v>0</v>
          </cell>
          <cell r="H41">
            <v>41</v>
          </cell>
          <cell r="I41">
            <v>29</v>
          </cell>
          <cell r="J41">
            <v>20</v>
          </cell>
          <cell r="K41">
            <v>0</v>
          </cell>
          <cell r="L41">
            <v>5</v>
          </cell>
          <cell r="N41">
            <v>23</v>
          </cell>
          <cell r="V41">
            <v>18.088235294117645</v>
          </cell>
          <cell r="W41">
            <v>14.534883720930234</v>
          </cell>
        </row>
        <row r="42">
          <cell r="A42">
            <v>690</v>
          </cell>
          <cell r="C42">
            <v>0</v>
          </cell>
          <cell r="H42">
            <v>20</v>
          </cell>
          <cell r="I42">
            <v>19</v>
          </cell>
          <cell r="J42">
            <v>14</v>
          </cell>
          <cell r="K42">
            <v>0</v>
          </cell>
          <cell r="L42">
            <v>0</v>
          </cell>
          <cell r="N42">
            <v>11</v>
          </cell>
          <cell r="V42">
            <v>9.4117647058823533</v>
          </cell>
          <cell r="W42">
            <v>6.395348837209303</v>
          </cell>
        </row>
        <row r="43">
          <cell r="A43">
            <v>700</v>
          </cell>
          <cell r="C43">
            <v>0</v>
          </cell>
          <cell r="H43">
            <v>13</v>
          </cell>
          <cell r="I43">
            <v>16</v>
          </cell>
          <cell r="J43">
            <v>6</v>
          </cell>
          <cell r="K43">
            <v>24</v>
          </cell>
          <cell r="L43">
            <v>4</v>
          </cell>
          <cell r="N43">
            <v>4</v>
          </cell>
          <cell r="V43">
            <v>10.441176470588236</v>
          </cell>
          <cell r="W43">
            <v>5.8139534883720927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workbookViewId="0">
      <selection activeCell="G10" sqref="G10"/>
    </sheetView>
  </sheetViews>
  <sheetFormatPr defaultRowHeight="15" x14ac:dyDescent="0.25"/>
  <cols>
    <col min="1" max="1" width="12.140625" bestFit="1" customWidth="1"/>
    <col min="2" max="4" width="15.7109375" customWidth="1"/>
    <col min="7" max="7" width="10.5703125" bestFit="1" customWidth="1"/>
    <col min="8" max="8" width="13.28515625" bestFit="1" customWidth="1"/>
  </cols>
  <sheetData>
    <row r="1" spans="1:4" x14ac:dyDescent="0.25">
      <c r="A1" t="s">
        <v>54</v>
      </c>
    </row>
    <row r="2" spans="1:4" ht="45" x14ac:dyDescent="0.25">
      <c r="A2" s="1"/>
      <c r="B2" s="1" t="s">
        <v>7</v>
      </c>
      <c r="C2" s="1" t="s">
        <v>5</v>
      </c>
      <c r="D2" s="1" t="s">
        <v>6</v>
      </c>
    </row>
    <row r="3" spans="1:4" x14ac:dyDescent="0.25">
      <c r="B3" s="3">
        <v>106</v>
      </c>
      <c r="C3" s="3">
        <v>248</v>
      </c>
      <c r="D3" s="3">
        <v>173</v>
      </c>
    </row>
    <row r="4" spans="1:4" x14ac:dyDescent="0.25">
      <c r="B4" s="3">
        <v>125.5</v>
      </c>
      <c r="C4" s="3">
        <v>166.5</v>
      </c>
      <c r="D4" s="3">
        <v>150.5</v>
      </c>
    </row>
    <row r="5" spans="1:4" x14ac:dyDescent="0.25">
      <c r="B5" s="3">
        <v>115.5</v>
      </c>
      <c r="C5" s="3">
        <v>197</v>
      </c>
      <c r="D5" s="3">
        <v>226</v>
      </c>
    </row>
    <row r="6" spans="1:4" x14ac:dyDescent="0.25">
      <c r="B6" s="3">
        <v>260</v>
      </c>
      <c r="C6" s="3">
        <v>202.5</v>
      </c>
      <c r="D6" s="3">
        <v>228</v>
      </c>
    </row>
    <row r="7" spans="1:4" x14ac:dyDescent="0.25">
      <c r="B7" s="3">
        <v>195</v>
      </c>
      <c r="C7" s="3">
        <v>201.5</v>
      </c>
      <c r="D7" s="3">
        <v>185</v>
      </c>
    </row>
    <row r="8" spans="1:4" x14ac:dyDescent="0.25">
      <c r="B8" s="3">
        <v>294</v>
      </c>
      <c r="C8" s="3">
        <v>202</v>
      </c>
      <c r="D8" s="3">
        <v>153</v>
      </c>
    </row>
    <row r="9" spans="1:4" x14ac:dyDescent="0.25">
      <c r="B9" s="3">
        <v>233</v>
      </c>
      <c r="C9" s="3">
        <v>312</v>
      </c>
      <c r="D9" s="3">
        <v>103</v>
      </c>
    </row>
    <row r="10" spans="1:4" x14ac:dyDescent="0.25">
      <c r="B10" s="3">
        <v>150</v>
      </c>
      <c r="C10" s="3">
        <v>230.5</v>
      </c>
      <c r="D10" s="3">
        <v>175.5</v>
      </c>
    </row>
    <row r="11" spans="1:4" x14ac:dyDescent="0.25">
      <c r="B11" s="3">
        <v>289</v>
      </c>
      <c r="C11" s="3">
        <v>241.5</v>
      </c>
      <c r="D11" s="3">
        <v>196</v>
      </c>
    </row>
    <row r="12" spans="1:4" x14ac:dyDescent="0.25">
      <c r="B12" s="3">
        <v>90</v>
      </c>
      <c r="C12" s="3">
        <v>191</v>
      </c>
      <c r="D12" s="3">
        <v>136</v>
      </c>
    </row>
    <row r="13" spans="1:4" x14ac:dyDescent="0.25">
      <c r="B13" s="3">
        <v>103</v>
      </c>
      <c r="C13" s="3">
        <v>195</v>
      </c>
      <c r="D13" s="3">
        <v>85</v>
      </c>
    </row>
    <row r="14" spans="1:4" x14ac:dyDescent="0.25">
      <c r="B14" s="3"/>
      <c r="C14" s="3">
        <v>142</v>
      </c>
      <c r="D14" s="3"/>
    </row>
    <row r="15" spans="1:4" x14ac:dyDescent="0.25">
      <c r="B15" s="3"/>
      <c r="C15" s="3">
        <v>185</v>
      </c>
      <c r="D15" s="3"/>
    </row>
    <row r="16" spans="1:4" x14ac:dyDescent="0.25">
      <c r="B16" s="3"/>
      <c r="C16" s="3">
        <v>139</v>
      </c>
      <c r="D16" s="3"/>
    </row>
    <row r="17" spans="1:4" x14ac:dyDescent="0.25">
      <c r="B17" s="4"/>
      <c r="C17" s="4"/>
      <c r="D17" s="3"/>
    </row>
    <row r="18" spans="1:4" x14ac:dyDescent="0.25">
      <c r="B18" s="4"/>
      <c r="C18" s="4"/>
      <c r="D18" s="4"/>
    </row>
    <row r="19" spans="1:4" x14ac:dyDescent="0.25">
      <c r="A19" t="s">
        <v>0</v>
      </c>
      <c r="B19" s="3">
        <f>AVERAGE(B3:B16)</f>
        <v>178.27272727272728</v>
      </c>
      <c r="C19" s="3">
        <f>AVERAGE(C3:C16)</f>
        <v>203.82142857142858</v>
      </c>
      <c r="D19" s="3">
        <f>AVERAGE(D3:D16)</f>
        <v>164.63636363636363</v>
      </c>
    </row>
    <row r="20" spans="1:4" x14ac:dyDescent="0.25">
      <c r="A20" t="s">
        <v>1</v>
      </c>
      <c r="B20" s="3">
        <f>MEDIAN(B3:B16)</f>
        <v>150</v>
      </c>
      <c r="C20" s="3">
        <f t="shared" ref="C20" si="0">MEDIAN(C3:C16)</f>
        <v>199.25</v>
      </c>
      <c r="D20" s="3">
        <f t="shared" ref="D20" si="1">MEDIAN(D3:D16)</f>
        <v>173</v>
      </c>
    </row>
    <row r="21" spans="1:4" x14ac:dyDescent="0.25">
      <c r="A21" t="s">
        <v>2</v>
      </c>
      <c r="B21" s="3">
        <f>COUNT(B3:B16)</f>
        <v>11</v>
      </c>
      <c r="C21" s="3">
        <f t="shared" ref="C21" si="2">COUNT(C3:C16)</f>
        <v>14</v>
      </c>
      <c r="D21" s="3">
        <f t="shared" ref="D21" si="3">COUNT(D3:D16)</f>
        <v>11</v>
      </c>
    </row>
    <row r="22" spans="1:4" x14ac:dyDescent="0.25">
      <c r="A22" t="s">
        <v>4</v>
      </c>
      <c r="B22" s="3">
        <f>_xlfn.STDEV.S(C3:C16)</f>
        <v>44.597174428801686</v>
      </c>
      <c r="C22" s="3">
        <f>_xlfn.STDEV.S(C3:C16)</f>
        <v>44.597174428801686</v>
      </c>
      <c r="D22" s="3">
        <f>_xlfn.STDEV.S(D3:D16)</f>
        <v>45.456622679809236</v>
      </c>
    </row>
    <row r="23" spans="1:4" x14ac:dyDescent="0.25">
      <c r="A23" t="s">
        <v>3</v>
      </c>
      <c r="B23" s="3">
        <f>B22/SQRT(B21)</f>
        <v>13.446554026397054</v>
      </c>
      <c r="C23" s="3">
        <f>C22/SQRT(C21)</f>
        <v>11.919096223626555</v>
      </c>
      <c r="D23" s="3">
        <f t="shared" ref="D23" si="4">D22/SQRT(D21)</f>
        <v>13.705687424153348</v>
      </c>
    </row>
    <row r="24" spans="1:4" x14ac:dyDescent="0.25">
      <c r="A24" s="2" t="s">
        <v>8</v>
      </c>
      <c r="B24" s="4">
        <f>MAX(B3:B16)</f>
        <v>294</v>
      </c>
      <c r="C24" s="4">
        <f t="shared" ref="C24" si="5">MAX(C3:C16)</f>
        <v>312</v>
      </c>
      <c r="D24" s="4">
        <f t="shared" ref="D24" si="6">MAX(D3:D16)</f>
        <v>228</v>
      </c>
    </row>
    <row r="25" spans="1:4" x14ac:dyDescent="0.25">
      <c r="A25" s="2" t="s">
        <v>9</v>
      </c>
      <c r="B25" s="4">
        <f>MIN(B3:B16)</f>
        <v>90</v>
      </c>
      <c r="C25" s="4">
        <f t="shared" ref="C25" si="7">MIN(C3:C16)</f>
        <v>139</v>
      </c>
      <c r="D25" s="4">
        <f t="shared" ref="D25" si="8">MIN(D3:D16)</f>
        <v>85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93A7-07BB-4534-84D3-5EE720EF7C3F}">
  <dimension ref="A1:Q43"/>
  <sheetViews>
    <sheetView workbookViewId="0">
      <selection activeCell="A14" sqref="A14"/>
    </sheetView>
  </sheetViews>
  <sheetFormatPr defaultRowHeight="15" x14ac:dyDescent="0.25"/>
  <cols>
    <col min="1" max="1" width="13" style="4" customWidth="1"/>
    <col min="2" max="3" width="12.7109375" style="4" customWidth="1"/>
    <col min="4" max="4" width="12.7109375" style="3" customWidth="1"/>
    <col min="5" max="11" width="12.7109375" style="4" customWidth="1"/>
    <col min="12" max="15" width="9.140625" style="4"/>
    <col min="16" max="16" width="14.5703125" style="4" customWidth="1"/>
    <col min="17" max="17" width="16" style="4" customWidth="1"/>
    <col min="18" max="16384" width="9.140625" style="4"/>
  </cols>
  <sheetData>
    <row r="1" spans="1:17" x14ac:dyDescent="0.25">
      <c r="A1" s="32" t="s">
        <v>59</v>
      </c>
      <c r="B1" s="29"/>
      <c r="C1" s="29"/>
      <c r="D1" s="30"/>
      <c r="E1" s="29"/>
      <c r="F1" s="29"/>
      <c r="G1" s="29"/>
      <c r="H1" s="29"/>
      <c r="I1" s="29"/>
      <c r="J1" s="29"/>
      <c r="K1" s="29" t="s">
        <v>0</v>
      </c>
      <c r="L1" s="4" t="s">
        <v>51</v>
      </c>
      <c r="M1" s="4" t="s">
        <v>4</v>
      </c>
      <c r="N1" s="4" t="s">
        <v>2</v>
      </c>
      <c r="O1" s="4" t="s">
        <v>3</v>
      </c>
      <c r="P1" s="29" t="s">
        <v>0</v>
      </c>
      <c r="Q1" s="4" t="s">
        <v>51</v>
      </c>
    </row>
    <row r="2" spans="1:17" ht="30" x14ac:dyDescent="0.25">
      <c r="A2" s="21" t="s">
        <v>61</v>
      </c>
      <c r="B2" s="29" t="s">
        <v>52</v>
      </c>
      <c r="C2" s="29" t="s">
        <v>52</v>
      </c>
      <c r="D2" s="30" t="s">
        <v>52</v>
      </c>
      <c r="E2" s="29" t="s">
        <v>52</v>
      </c>
      <c r="F2" s="29" t="s">
        <v>52</v>
      </c>
      <c r="G2" s="29" t="s">
        <v>52</v>
      </c>
      <c r="H2" s="29" t="s">
        <v>52</v>
      </c>
      <c r="I2" s="29" t="s">
        <v>52</v>
      </c>
      <c r="J2" s="29"/>
      <c r="K2" s="29" t="s">
        <v>52</v>
      </c>
      <c r="L2" s="29" t="s">
        <v>52</v>
      </c>
      <c r="M2" s="29" t="s">
        <v>52</v>
      </c>
      <c r="N2" s="29" t="s">
        <v>44</v>
      </c>
      <c r="O2" s="29" t="s">
        <v>52</v>
      </c>
      <c r="P2" s="21" t="s">
        <v>53</v>
      </c>
      <c r="Q2" s="21" t="s">
        <v>53</v>
      </c>
    </row>
    <row r="3" spans="1:17" x14ac:dyDescent="0.25">
      <c r="A3" s="4">
        <v>300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1</v>
      </c>
      <c r="K3" s="26">
        <f>AVERAGE(B3:J3)</f>
        <v>0.125</v>
      </c>
      <c r="L3" s="26">
        <f>MEDIAN(B3:J3)</f>
        <v>0</v>
      </c>
      <c r="M3" s="26">
        <f>_xlfn.STDEV.S(B3:J3)</f>
        <v>0.35355339059327379</v>
      </c>
      <c r="N3" s="4">
        <f>COUNT(B3:J3)</f>
        <v>8</v>
      </c>
      <c r="O3" s="26">
        <f>M3/SQRT(N3)</f>
        <v>0.125</v>
      </c>
      <c r="P3" s="31">
        <f>(K3/MAX(K$3:K$43)*100)</f>
        <v>0.14705882352941177</v>
      </c>
      <c r="Q3" s="26">
        <f>(L3/MAX(L$3:L$43)*100)</f>
        <v>0</v>
      </c>
    </row>
    <row r="4" spans="1:17" x14ac:dyDescent="0.25">
      <c r="A4" s="4">
        <v>310</v>
      </c>
      <c r="B4" s="4">
        <v>0</v>
      </c>
      <c r="C4" s="4">
        <v>5</v>
      </c>
      <c r="D4" s="4">
        <v>2</v>
      </c>
      <c r="E4" s="4">
        <v>3</v>
      </c>
      <c r="F4" s="4">
        <v>0</v>
      </c>
      <c r="G4" s="4">
        <v>0</v>
      </c>
      <c r="H4" s="4">
        <v>0</v>
      </c>
      <c r="I4" s="4">
        <v>4</v>
      </c>
      <c r="K4" s="26">
        <f t="shared" ref="K4:K43" si="0">AVERAGE(B4:J4)</f>
        <v>1.75</v>
      </c>
      <c r="L4" s="26">
        <f t="shared" ref="L4:L43" si="1">MEDIAN(B4:J4)</f>
        <v>1</v>
      </c>
      <c r="M4" s="26">
        <f t="shared" ref="M4:M43" si="2">_xlfn.STDEV.S(B4:J4)</f>
        <v>2.0528725518857018</v>
      </c>
      <c r="N4" s="4">
        <f>COUNT(B4:J4)</f>
        <v>8</v>
      </c>
      <c r="O4" s="26">
        <f t="shared" ref="O4:O43" si="3">M4/SQRT(N4)</f>
        <v>0.72580005117505619</v>
      </c>
      <c r="P4" s="31">
        <f t="shared" ref="P4:Q43" si="4">(K4/MAX(K$3:K$43)*100)</f>
        <v>2.0588235294117645</v>
      </c>
      <c r="Q4" s="26">
        <f t="shared" si="4"/>
        <v>1.1627906976744187</v>
      </c>
    </row>
    <row r="5" spans="1:17" x14ac:dyDescent="0.25">
      <c r="A5" s="4">
        <v>320</v>
      </c>
      <c r="B5" s="4">
        <v>0</v>
      </c>
      <c r="D5" s="4">
        <v>5</v>
      </c>
      <c r="E5" s="4">
        <v>5</v>
      </c>
      <c r="F5" s="4">
        <v>0</v>
      </c>
      <c r="G5" s="4">
        <v>0</v>
      </c>
      <c r="H5" s="4">
        <v>0</v>
      </c>
      <c r="I5" s="4">
        <v>4</v>
      </c>
      <c r="K5" s="26">
        <f t="shared" si="0"/>
        <v>2</v>
      </c>
      <c r="L5" s="26">
        <f t="shared" si="1"/>
        <v>0</v>
      </c>
      <c r="M5" s="26">
        <f t="shared" si="2"/>
        <v>2.5166114784235831</v>
      </c>
      <c r="N5" s="4">
        <f>COUNT(B5:J5)</f>
        <v>7</v>
      </c>
      <c r="O5" s="26">
        <f t="shared" si="3"/>
        <v>0.95118973121134176</v>
      </c>
      <c r="P5" s="31">
        <f t="shared" si="4"/>
        <v>2.3529411764705883</v>
      </c>
      <c r="Q5" s="26">
        <f t="shared" si="4"/>
        <v>0</v>
      </c>
    </row>
    <row r="6" spans="1:17" x14ac:dyDescent="0.25">
      <c r="A6" s="4">
        <v>330</v>
      </c>
      <c r="B6" s="4">
        <v>0</v>
      </c>
      <c r="C6" s="4">
        <v>8</v>
      </c>
      <c r="D6" s="4">
        <v>2</v>
      </c>
      <c r="E6" s="4">
        <v>5</v>
      </c>
      <c r="F6" s="4">
        <v>16</v>
      </c>
      <c r="G6" s="4">
        <v>5</v>
      </c>
      <c r="H6" s="4">
        <v>5</v>
      </c>
      <c r="I6" s="4">
        <v>5</v>
      </c>
      <c r="J6" s="8" t="s">
        <v>60</v>
      </c>
      <c r="K6" s="26">
        <f t="shared" si="0"/>
        <v>5.75</v>
      </c>
      <c r="L6" s="26">
        <f t="shared" si="1"/>
        <v>5</v>
      </c>
      <c r="M6" s="26">
        <f t="shared" si="2"/>
        <v>4.7734384133153203</v>
      </c>
      <c r="N6" s="4">
        <f>COUNT(B6:J6)</f>
        <v>8</v>
      </c>
      <c r="O6" s="26">
        <f t="shared" si="3"/>
        <v>1.6876653358158082</v>
      </c>
      <c r="P6" s="31">
        <f t="shared" si="4"/>
        <v>6.7647058823529411</v>
      </c>
      <c r="Q6" s="26">
        <f t="shared" si="4"/>
        <v>5.8139534883720927</v>
      </c>
    </row>
    <row r="7" spans="1:17" x14ac:dyDescent="0.25">
      <c r="A7" s="4">
        <v>340</v>
      </c>
      <c r="B7" s="4">
        <v>0</v>
      </c>
      <c r="C7" s="4">
        <v>15</v>
      </c>
      <c r="D7" s="4">
        <v>6</v>
      </c>
      <c r="E7" s="4">
        <v>10</v>
      </c>
      <c r="F7" s="4">
        <v>22</v>
      </c>
      <c r="G7" s="4">
        <v>8</v>
      </c>
      <c r="H7" s="4">
        <v>8</v>
      </c>
      <c r="I7" s="4">
        <v>10</v>
      </c>
      <c r="K7" s="26">
        <f t="shared" si="0"/>
        <v>9.875</v>
      </c>
      <c r="L7" s="26">
        <f t="shared" si="1"/>
        <v>9</v>
      </c>
      <c r="M7" s="26">
        <f t="shared" si="2"/>
        <v>6.4683294376744387</v>
      </c>
      <c r="N7" s="4">
        <f>COUNT(B7:J7)</f>
        <v>8</v>
      </c>
      <c r="O7" s="26">
        <f t="shared" si="3"/>
        <v>2.2868998041640816</v>
      </c>
      <c r="P7" s="31">
        <f t="shared" si="4"/>
        <v>11.617647058823529</v>
      </c>
      <c r="Q7" s="26">
        <f t="shared" si="4"/>
        <v>10.465116279069768</v>
      </c>
    </row>
    <row r="8" spans="1:17" x14ac:dyDescent="0.25">
      <c r="A8" s="4">
        <v>350</v>
      </c>
      <c r="B8" s="4">
        <v>0</v>
      </c>
      <c r="C8" s="4">
        <v>23</v>
      </c>
      <c r="D8" s="4">
        <v>6</v>
      </c>
      <c r="E8" s="4">
        <v>15</v>
      </c>
      <c r="F8" s="4">
        <v>20</v>
      </c>
      <c r="G8" s="4">
        <v>6</v>
      </c>
      <c r="H8" s="4">
        <v>6</v>
      </c>
      <c r="I8" s="4">
        <v>29</v>
      </c>
      <c r="K8" s="26">
        <f t="shared" si="0"/>
        <v>13.125</v>
      </c>
      <c r="L8" s="26">
        <f t="shared" si="1"/>
        <v>10.5</v>
      </c>
      <c r="M8" s="26">
        <f t="shared" si="2"/>
        <v>10.176127526155096</v>
      </c>
      <c r="N8" s="4">
        <f>COUNT(B8:J8)</f>
        <v>8</v>
      </c>
      <c r="O8" s="26">
        <f t="shared" si="3"/>
        <v>3.5978043899816767</v>
      </c>
      <c r="P8" s="31">
        <f t="shared" si="4"/>
        <v>15.441176470588236</v>
      </c>
      <c r="Q8" s="26">
        <f t="shared" si="4"/>
        <v>12.209302325581394</v>
      </c>
    </row>
    <row r="9" spans="1:17" x14ac:dyDescent="0.25">
      <c r="A9" s="4">
        <v>360</v>
      </c>
      <c r="B9" s="4">
        <v>0</v>
      </c>
      <c r="C9" s="4">
        <v>18</v>
      </c>
      <c r="D9" s="4">
        <v>15</v>
      </c>
      <c r="E9" s="4">
        <v>19</v>
      </c>
      <c r="F9" s="4">
        <v>26</v>
      </c>
      <c r="G9" s="4">
        <v>5</v>
      </c>
      <c r="H9" s="4">
        <v>5</v>
      </c>
      <c r="I9" s="4">
        <v>26</v>
      </c>
      <c r="K9" s="26">
        <f t="shared" si="0"/>
        <v>14.25</v>
      </c>
      <c r="L9" s="26">
        <f t="shared" si="1"/>
        <v>16.5</v>
      </c>
      <c r="M9" s="26">
        <f t="shared" si="2"/>
        <v>9.9103120896511481</v>
      </c>
      <c r="N9" s="4">
        <f>COUNT(B9:J9)</f>
        <v>8</v>
      </c>
      <c r="O9" s="26">
        <f t="shared" si="3"/>
        <v>3.5038244411336752</v>
      </c>
      <c r="P9" s="31">
        <f t="shared" si="4"/>
        <v>16.764705882352938</v>
      </c>
      <c r="Q9" s="26">
        <f t="shared" si="4"/>
        <v>19.186046511627907</v>
      </c>
    </row>
    <row r="10" spans="1:17" x14ac:dyDescent="0.25">
      <c r="A10" s="4">
        <v>370</v>
      </c>
      <c r="B10" s="4">
        <v>0</v>
      </c>
      <c r="C10" s="4">
        <v>16</v>
      </c>
      <c r="D10" s="4">
        <v>11</v>
      </c>
      <c r="E10" s="4">
        <v>18</v>
      </c>
      <c r="F10" s="4">
        <v>17</v>
      </c>
      <c r="G10" s="4">
        <v>5</v>
      </c>
      <c r="H10" s="4">
        <v>5</v>
      </c>
      <c r="I10" s="4">
        <v>42</v>
      </c>
      <c r="K10" s="26">
        <f t="shared" si="0"/>
        <v>14.25</v>
      </c>
      <c r="L10" s="26">
        <f t="shared" si="1"/>
        <v>13.5</v>
      </c>
      <c r="M10" s="26">
        <f t="shared" si="2"/>
        <v>12.98075498574717</v>
      </c>
      <c r="N10" s="4">
        <f>COUNT(B10:J10)</f>
        <v>8</v>
      </c>
      <c r="O10" s="26">
        <f t="shared" si="3"/>
        <v>4.5893899376714549</v>
      </c>
      <c r="P10" s="31">
        <f t="shared" si="4"/>
        <v>16.764705882352938</v>
      </c>
      <c r="Q10" s="26">
        <f t="shared" si="4"/>
        <v>15.697674418604651</v>
      </c>
    </row>
    <row r="11" spans="1:17" x14ac:dyDescent="0.25">
      <c r="A11" s="4">
        <v>380</v>
      </c>
      <c r="B11" s="4">
        <v>0</v>
      </c>
      <c r="C11" s="4">
        <v>17</v>
      </c>
      <c r="D11" s="4">
        <v>23</v>
      </c>
      <c r="E11" s="4">
        <v>22</v>
      </c>
      <c r="F11" s="4">
        <v>24</v>
      </c>
      <c r="G11" s="4">
        <v>9</v>
      </c>
      <c r="H11" s="4">
        <v>9</v>
      </c>
      <c r="I11" s="4">
        <v>24</v>
      </c>
      <c r="K11" s="26">
        <f t="shared" si="0"/>
        <v>16</v>
      </c>
      <c r="L11" s="26">
        <f t="shared" si="1"/>
        <v>19.5</v>
      </c>
      <c r="M11" s="26">
        <f t="shared" si="2"/>
        <v>9.0079330116768261</v>
      </c>
      <c r="N11" s="4">
        <f>COUNT(B11:J11)</f>
        <v>8</v>
      </c>
      <c r="O11" s="26">
        <f t="shared" si="3"/>
        <v>3.1847852585154217</v>
      </c>
      <c r="P11" s="31">
        <f t="shared" si="4"/>
        <v>18.823529411764707</v>
      </c>
      <c r="Q11" s="26">
        <f t="shared" si="4"/>
        <v>22.674418604651162</v>
      </c>
    </row>
    <row r="12" spans="1:17" x14ac:dyDescent="0.25">
      <c r="A12" s="4">
        <v>390</v>
      </c>
      <c r="B12" s="4">
        <v>0</v>
      </c>
      <c r="C12" s="4">
        <v>19</v>
      </c>
      <c r="D12" s="4">
        <v>19</v>
      </c>
      <c r="E12" s="4">
        <v>24</v>
      </c>
      <c r="F12" s="4">
        <v>27</v>
      </c>
      <c r="G12" s="4">
        <v>5</v>
      </c>
      <c r="H12" s="4">
        <v>5</v>
      </c>
      <c r="I12" s="4">
        <v>38</v>
      </c>
      <c r="K12" s="26">
        <f t="shared" si="0"/>
        <v>17.125</v>
      </c>
      <c r="L12" s="26">
        <f t="shared" si="1"/>
        <v>19</v>
      </c>
      <c r="M12" s="26">
        <f t="shared" si="2"/>
        <v>12.95528022523194</v>
      </c>
      <c r="N12" s="4">
        <f>COUNT(B12:J12)</f>
        <v>8</v>
      </c>
      <c r="O12" s="26">
        <f t="shared" si="3"/>
        <v>4.5803832497167436</v>
      </c>
      <c r="P12" s="31">
        <f t="shared" si="4"/>
        <v>20.147058823529413</v>
      </c>
      <c r="Q12" s="26">
        <f t="shared" si="4"/>
        <v>22.093023255813954</v>
      </c>
    </row>
    <row r="13" spans="1:17" x14ac:dyDescent="0.25">
      <c r="A13" s="4">
        <v>400</v>
      </c>
      <c r="B13" s="4">
        <v>0</v>
      </c>
      <c r="C13" s="4">
        <v>5</v>
      </c>
      <c r="D13" s="4">
        <v>22</v>
      </c>
      <c r="E13" s="4">
        <v>29</v>
      </c>
      <c r="F13" s="4">
        <v>22</v>
      </c>
      <c r="G13" s="4">
        <v>12</v>
      </c>
      <c r="H13" s="4">
        <v>12</v>
      </c>
      <c r="I13" s="4">
        <v>32</v>
      </c>
      <c r="K13" s="26">
        <f t="shared" si="0"/>
        <v>16.75</v>
      </c>
      <c r="L13" s="26">
        <f t="shared" si="1"/>
        <v>17</v>
      </c>
      <c r="M13" s="26">
        <f t="shared" si="2"/>
        <v>11.348379368249647</v>
      </c>
      <c r="N13" s="4">
        <f>COUNT(B13:J13)</f>
        <v>8</v>
      </c>
      <c r="O13" s="26">
        <f t="shared" si="3"/>
        <v>4.0122580033834163</v>
      </c>
      <c r="P13" s="31">
        <f t="shared" si="4"/>
        <v>19.705882352941178</v>
      </c>
      <c r="Q13" s="26">
        <f t="shared" si="4"/>
        <v>19.767441860465116</v>
      </c>
    </row>
    <row r="14" spans="1:17" x14ac:dyDescent="0.25">
      <c r="A14" s="4">
        <v>410</v>
      </c>
      <c r="B14" s="4">
        <v>0</v>
      </c>
      <c r="C14" s="4">
        <v>10</v>
      </c>
      <c r="D14" s="4">
        <v>20</v>
      </c>
      <c r="E14" s="4">
        <v>18</v>
      </c>
      <c r="F14" s="4">
        <v>26</v>
      </c>
      <c r="G14" s="4">
        <v>8</v>
      </c>
      <c r="H14" s="4">
        <v>8</v>
      </c>
      <c r="I14" s="4">
        <v>41</v>
      </c>
      <c r="K14" s="26">
        <f t="shared" si="0"/>
        <v>16.375</v>
      </c>
      <c r="L14" s="26">
        <f t="shared" si="1"/>
        <v>14</v>
      </c>
      <c r="M14" s="26">
        <f t="shared" si="2"/>
        <v>12.894489409932335</v>
      </c>
      <c r="N14" s="4">
        <f>COUNT(B14:J14)</f>
        <v>8</v>
      </c>
      <c r="O14" s="26">
        <f t="shared" si="3"/>
        <v>4.5588904508506385</v>
      </c>
      <c r="P14" s="31">
        <f t="shared" si="4"/>
        <v>19.264705882352942</v>
      </c>
      <c r="Q14" s="26">
        <f t="shared" si="4"/>
        <v>16.279069767441861</v>
      </c>
    </row>
    <row r="15" spans="1:17" x14ac:dyDescent="0.25">
      <c r="A15" s="4">
        <v>420</v>
      </c>
      <c r="B15" s="4">
        <v>0</v>
      </c>
      <c r="C15" s="4">
        <v>14</v>
      </c>
      <c r="D15" s="4">
        <v>21</v>
      </c>
      <c r="E15" s="4">
        <v>21</v>
      </c>
      <c r="F15" s="4">
        <v>27</v>
      </c>
      <c r="G15" s="4">
        <v>9</v>
      </c>
      <c r="H15" s="4">
        <v>9</v>
      </c>
      <c r="I15" s="4">
        <v>34</v>
      </c>
      <c r="K15" s="26">
        <f t="shared" si="0"/>
        <v>16.875</v>
      </c>
      <c r="L15" s="26">
        <f t="shared" si="1"/>
        <v>17.5</v>
      </c>
      <c r="M15" s="26">
        <f t="shared" si="2"/>
        <v>10.999188281738924</v>
      </c>
      <c r="N15" s="4">
        <f>COUNT(B15:J15)</f>
        <v>8</v>
      </c>
      <c r="O15" s="26">
        <f t="shared" si="3"/>
        <v>3.8888003107826012</v>
      </c>
      <c r="P15" s="31">
        <f t="shared" si="4"/>
        <v>19.852941176470587</v>
      </c>
      <c r="Q15" s="26">
        <f t="shared" si="4"/>
        <v>20.348837209302324</v>
      </c>
    </row>
    <row r="16" spans="1:17" x14ac:dyDescent="0.25">
      <c r="A16" s="4">
        <v>430</v>
      </c>
      <c r="B16" s="4">
        <v>0</v>
      </c>
      <c r="C16" s="4">
        <v>18</v>
      </c>
      <c r="D16" s="4">
        <v>15</v>
      </c>
      <c r="E16" s="4">
        <v>30</v>
      </c>
      <c r="F16" s="4">
        <v>0</v>
      </c>
      <c r="G16" s="4">
        <v>8</v>
      </c>
      <c r="H16" s="4">
        <v>8</v>
      </c>
      <c r="I16" s="4">
        <v>40</v>
      </c>
      <c r="K16" s="26">
        <f t="shared" si="0"/>
        <v>14.875</v>
      </c>
      <c r="L16" s="26">
        <f t="shared" si="1"/>
        <v>11.5</v>
      </c>
      <c r="M16" s="26">
        <f t="shared" si="2"/>
        <v>14.176817091898409</v>
      </c>
      <c r="N16" s="4">
        <f>COUNT(B16:J16)</f>
        <v>8</v>
      </c>
      <c r="O16" s="26">
        <f t="shared" si="3"/>
        <v>5.0122617506613576</v>
      </c>
      <c r="P16" s="31">
        <f t="shared" si="4"/>
        <v>17.5</v>
      </c>
      <c r="Q16" s="26">
        <f t="shared" si="4"/>
        <v>13.372093023255813</v>
      </c>
    </row>
    <row r="17" spans="1:17" x14ac:dyDescent="0.25">
      <c r="A17" s="4">
        <v>440</v>
      </c>
      <c r="B17" s="4">
        <v>0</v>
      </c>
      <c r="C17" s="4">
        <v>16</v>
      </c>
      <c r="D17" s="4">
        <v>18</v>
      </c>
      <c r="E17" s="4">
        <v>38</v>
      </c>
      <c r="F17" s="4">
        <v>18</v>
      </c>
      <c r="G17" s="4">
        <v>8</v>
      </c>
      <c r="H17" s="4">
        <v>8</v>
      </c>
      <c r="I17" s="4">
        <v>51</v>
      </c>
      <c r="K17" s="26">
        <f t="shared" si="0"/>
        <v>19.625</v>
      </c>
      <c r="L17" s="26">
        <f t="shared" si="1"/>
        <v>17</v>
      </c>
      <c r="M17" s="26">
        <f t="shared" si="2"/>
        <v>16.885644790768282</v>
      </c>
      <c r="N17" s="4">
        <f>COUNT(B17:J17)</f>
        <v>8</v>
      </c>
      <c r="O17" s="26">
        <f t="shared" si="3"/>
        <v>5.9699769681297763</v>
      </c>
      <c r="P17" s="31">
        <f t="shared" si="4"/>
        <v>23.088235294117649</v>
      </c>
      <c r="Q17" s="26">
        <f t="shared" si="4"/>
        <v>19.767441860465116</v>
      </c>
    </row>
    <row r="18" spans="1:17" x14ac:dyDescent="0.25">
      <c r="A18" s="4">
        <v>450</v>
      </c>
      <c r="B18" s="4">
        <v>0</v>
      </c>
      <c r="C18" s="4">
        <v>22</v>
      </c>
      <c r="D18" s="4">
        <v>20</v>
      </c>
      <c r="E18" s="4">
        <v>18</v>
      </c>
      <c r="F18" s="4">
        <v>29</v>
      </c>
      <c r="G18" s="4">
        <v>7</v>
      </c>
      <c r="H18" s="4">
        <v>7</v>
      </c>
      <c r="I18" s="4">
        <v>94</v>
      </c>
      <c r="K18" s="26">
        <f t="shared" si="0"/>
        <v>24.625</v>
      </c>
      <c r="L18" s="26">
        <f t="shared" si="1"/>
        <v>19</v>
      </c>
      <c r="M18" s="26">
        <f t="shared" si="2"/>
        <v>29.596995503887602</v>
      </c>
      <c r="N18" s="4">
        <f>COUNT(B18:J18)</f>
        <v>8</v>
      </c>
      <c r="O18" s="26">
        <f t="shared" si="3"/>
        <v>10.46411811177334</v>
      </c>
      <c r="P18" s="31">
        <f t="shared" si="4"/>
        <v>28.97058823529412</v>
      </c>
      <c r="Q18" s="26">
        <f t="shared" si="4"/>
        <v>22.093023255813954</v>
      </c>
    </row>
    <row r="19" spans="1:17" x14ac:dyDescent="0.25">
      <c r="A19" s="4">
        <v>460</v>
      </c>
      <c r="B19" s="4">
        <v>10</v>
      </c>
      <c r="C19" s="4">
        <v>36</v>
      </c>
      <c r="D19" s="4">
        <v>19</v>
      </c>
      <c r="E19" s="4">
        <v>40</v>
      </c>
      <c r="F19" s="4">
        <v>32</v>
      </c>
      <c r="G19" s="4">
        <v>11</v>
      </c>
      <c r="H19" s="4">
        <v>11</v>
      </c>
      <c r="I19" s="4">
        <v>81</v>
      </c>
      <c r="K19" s="26">
        <f t="shared" si="0"/>
        <v>30</v>
      </c>
      <c r="L19" s="26">
        <f t="shared" si="1"/>
        <v>25.5</v>
      </c>
      <c r="M19" s="26">
        <f t="shared" si="2"/>
        <v>23.856715137312118</v>
      </c>
      <c r="N19" s="4">
        <f>COUNT(B19:J19)</f>
        <v>8</v>
      </c>
      <c r="O19" s="26">
        <f t="shared" si="3"/>
        <v>8.4346225252145768</v>
      </c>
      <c r="P19" s="31">
        <f t="shared" si="4"/>
        <v>35.294117647058826</v>
      </c>
      <c r="Q19" s="26">
        <f t="shared" si="4"/>
        <v>29.651162790697676</v>
      </c>
    </row>
    <row r="20" spans="1:17" x14ac:dyDescent="0.25">
      <c r="A20" s="4">
        <v>470</v>
      </c>
      <c r="B20" s="4">
        <v>8</v>
      </c>
      <c r="C20" s="4">
        <v>25</v>
      </c>
      <c r="D20" s="4">
        <v>36</v>
      </c>
      <c r="E20" s="4">
        <v>44</v>
      </c>
      <c r="F20" s="4">
        <v>35</v>
      </c>
      <c r="G20" s="4">
        <v>13</v>
      </c>
      <c r="H20" s="4">
        <v>13</v>
      </c>
      <c r="I20" s="4">
        <v>76</v>
      </c>
      <c r="K20" s="26">
        <f t="shared" si="0"/>
        <v>31.25</v>
      </c>
      <c r="L20" s="26">
        <f t="shared" si="1"/>
        <v>30</v>
      </c>
      <c r="M20" s="26">
        <f t="shared" si="2"/>
        <v>22.192341021172147</v>
      </c>
      <c r="N20" s="4">
        <f>COUNT(B20:J20)</f>
        <v>8</v>
      </c>
      <c r="O20" s="26">
        <f t="shared" si="3"/>
        <v>7.8461774132376076</v>
      </c>
      <c r="P20" s="31">
        <f t="shared" si="4"/>
        <v>36.764705882352942</v>
      </c>
      <c r="Q20" s="26">
        <f t="shared" si="4"/>
        <v>34.883720930232556</v>
      </c>
    </row>
    <row r="21" spans="1:17" x14ac:dyDescent="0.25">
      <c r="A21" s="4">
        <v>480</v>
      </c>
      <c r="B21" s="4">
        <v>10</v>
      </c>
      <c r="C21" s="4">
        <v>30</v>
      </c>
      <c r="D21" s="4">
        <v>39</v>
      </c>
      <c r="E21" s="4">
        <v>33</v>
      </c>
      <c r="F21" s="4">
        <v>36</v>
      </c>
      <c r="G21" s="4">
        <v>16</v>
      </c>
      <c r="H21" s="4">
        <v>16</v>
      </c>
      <c r="I21" s="4">
        <v>91</v>
      </c>
      <c r="K21" s="26">
        <f t="shared" si="0"/>
        <v>33.875</v>
      </c>
      <c r="L21" s="26">
        <f t="shared" si="1"/>
        <v>31.5</v>
      </c>
      <c r="M21" s="26">
        <f t="shared" si="2"/>
        <v>25.407746287866058</v>
      </c>
      <c r="N21" s="4">
        <f>COUNT(B21:J21)</f>
        <v>8</v>
      </c>
      <c r="O21" s="26">
        <f t="shared" si="3"/>
        <v>8.98299484740871</v>
      </c>
      <c r="P21" s="31">
        <f t="shared" si="4"/>
        <v>39.852941176470594</v>
      </c>
      <c r="Q21" s="26">
        <f t="shared" si="4"/>
        <v>36.627906976744185</v>
      </c>
    </row>
    <row r="22" spans="1:17" x14ac:dyDescent="0.25">
      <c r="A22" s="4">
        <v>490</v>
      </c>
      <c r="B22" s="4">
        <v>10</v>
      </c>
      <c r="C22" s="4">
        <v>32</v>
      </c>
      <c r="D22" s="4">
        <v>50</v>
      </c>
      <c r="E22" s="4">
        <v>68</v>
      </c>
      <c r="F22" s="4">
        <v>65</v>
      </c>
      <c r="G22" s="4">
        <v>33</v>
      </c>
      <c r="H22" s="4">
        <v>33</v>
      </c>
      <c r="I22" s="4">
        <v>97</v>
      </c>
      <c r="K22" s="26">
        <f t="shared" si="0"/>
        <v>48.5</v>
      </c>
      <c r="L22" s="26">
        <f t="shared" si="1"/>
        <v>41.5</v>
      </c>
      <c r="M22" s="26">
        <f t="shared" si="2"/>
        <v>27.365254299149914</v>
      </c>
      <c r="N22" s="4">
        <f>COUNT(B22:J22)</f>
        <v>8</v>
      </c>
      <c r="O22" s="26">
        <f t="shared" si="3"/>
        <v>9.6750784419116123</v>
      </c>
      <c r="P22" s="31">
        <f t="shared" si="4"/>
        <v>57.058823529411761</v>
      </c>
      <c r="Q22" s="26">
        <f t="shared" si="4"/>
        <v>48.255813953488378</v>
      </c>
    </row>
    <row r="23" spans="1:17" x14ac:dyDescent="0.25">
      <c r="A23" s="4">
        <v>500</v>
      </c>
      <c r="B23" s="4">
        <v>23</v>
      </c>
      <c r="C23" s="4">
        <v>63</v>
      </c>
      <c r="D23" s="4">
        <v>52</v>
      </c>
      <c r="E23" s="4">
        <v>69</v>
      </c>
      <c r="F23" s="4">
        <v>36</v>
      </c>
      <c r="G23" s="4">
        <v>33</v>
      </c>
      <c r="H23" s="4">
        <v>33</v>
      </c>
      <c r="I23" s="4">
        <v>71</v>
      </c>
      <c r="K23" s="26">
        <f t="shared" si="0"/>
        <v>47.5</v>
      </c>
      <c r="L23" s="26">
        <f t="shared" si="1"/>
        <v>44</v>
      </c>
      <c r="M23" s="26">
        <f t="shared" si="2"/>
        <v>18.624101128836873</v>
      </c>
      <c r="N23" s="4">
        <f>COUNT(B23:J23)</f>
        <v>8</v>
      </c>
      <c r="O23" s="26">
        <f t="shared" si="3"/>
        <v>6.5846141008522929</v>
      </c>
      <c r="P23" s="31">
        <f t="shared" si="4"/>
        <v>55.882352941176471</v>
      </c>
      <c r="Q23" s="26">
        <f t="shared" si="4"/>
        <v>51.162790697674424</v>
      </c>
    </row>
    <row r="24" spans="1:17" x14ac:dyDescent="0.25">
      <c r="A24" s="4">
        <v>510</v>
      </c>
      <c r="B24" s="4">
        <v>42</v>
      </c>
      <c r="C24" s="4">
        <v>17</v>
      </c>
      <c r="D24" s="4">
        <v>54</v>
      </c>
      <c r="E24" s="4">
        <v>45</v>
      </c>
      <c r="F24" s="4">
        <v>44</v>
      </c>
      <c r="G24" s="4">
        <v>46</v>
      </c>
      <c r="H24" s="4">
        <v>46</v>
      </c>
      <c r="I24" s="4">
        <v>73</v>
      </c>
      <c r="K24" s="26">
        <f t="shared" si="0"/>
        <v>45.875</v>
      </c>
      <c r="L24" s="26">
        <f t="shared" si="1"/>
        <v>45.5</v>
      </c>
      <c r="M24" s="26">
        <f t="shared" si="2"/>
        <v>15.375653296224986</v>
      </c>
      <c r="N24" s="4">
        <f>COUNT(B24:J24)</f>
        <v>8</v>
      </c>
      <c r="O24" s="26">
        <f t="shared" si="3"/>
        <v>5.4361143554669891</v>
      </c>
      <c r="P24" s="31">
        <f t="shared" si="4"/>
        <v>53.970588235294116</v>
      </c>
      <c r="Q24" s="26">
        <f t="shared" si="4"/>
        <v>52.906976744186053</v>
      </c>
    </row>
    <row r="25" spans="1:17" x14ac:dyDescent="0.25">
      <c r="A25" s="4">
        <v>520</v>
      </c>
      <c r="B25" s="4">
        <v>43</v>
      </c>
      <c r="C25" s="4">
        <v>34</v>
      </c>
      <c r="D25" s="4">
        <v>63</v>
      </c>
      <c r="E25" s="4">
        <v>55</v>
      </c>
      <c r="F25" s="4">
        <v>40</v>
      </c>
      <c r="G25" s="4">
        <v>56</v>
      </c>
      <c r="H25" s="4">
        <v>56</v>
      </c>
      <c r="I25" s="4">
        <v>75</v>
      </c>
      <c r="K25" s="26">
        <f t="shared" si="0"/>
        <v>52.75</v>
      </c>
      <c r="L25" s="26">
        <f t="shared" si="1"/>
        <v>55.5</v>
      </c>
      <c r="M25" s="26">
        <f t="shared" si="2"/>
        <v>13.285330255586423</v>
      </c>
      <c r="N25" s="4">
        <f>COUNT(B25:J25)</f>
        <v>8</v>
      </c>
      <c r="O25" s="26">
        <f t="shared" si="3"/>
        <v>4.6970735570139839</v>
      </c>
      <c r="P25" s="31">
        <f t="shared" si="4"/>
        <v>62.058823529411768</v>
      </c>
      <c r="Q25" s="26">
        <f t="shared" si="4"/>
        <v>64.534883720930239</v>
      </c>
    </row>
    <row r="26" spans="1:17" x14ac:dyDescent="0.25">
      <c r="A26" s="4">
        <v>530</v>
      </c>
      <c r="B26" s="4">
        <v>44</v>
      </c>
      <c r="C26" s="4">
        <v>61</v>
      </c>
      <c r="D26" s="4">
        <v>74</v>
      </c>
      <c r="E26" s="4">
        <v>64</v>
      </c>
      <c r="F26" s="4">
        <v>44</v>
      </c>
      <c r="G26" s="4">
        <v>49</v>
      </c>
      <c r="H26" s="4">
        <v>49</v>
      </c>
      <c r="I26" s="4">
        <v>78</v>
      </c>
      <c r="K26" s="26">
        <f t="shared" si="0"/>
        <v>57.875</v>
      </c>
      <c r="L26" s="26">
        <f t="shared" si="1"/>
        <v>55</v>
      </c>
      <c r="M26" s="26">
        <f t="shared" si="2"/>
        <v>13.389094709608157</v>
      </c>
      <c r="N26" s="4">
        <f>COUNT(B26:J26)</f>
        <v>8</v>
      </c>
      <c r="O26" s="26">
        <f t="shared" si="3"/>
        <v>4.7337598315564282</v>
      </c>
      <c r="P26" s="31">
        <f t="shared" si="4"/>
        <v>68.088235294117652</v>
      </c>
      <c r="Q26" s="26">
        <f t="shared" si="4"/>
        <v>63.953488372093027</v>
      </c>
    </row>
    <row r="27" spans="1:17" x14ac:dyDescent="0.25">
      <c r="A27" s="4">
        <v>540</v>
      </c>
      <c r="B27" s="4">
        <v>46</v>
      </c>
      <c r="C27" s="4">
        <v>63</v>
      </c>
      <c r="D27" s="4">
        <v>99</v>
      </c>
      <c r="E27" s="4">
        <v>78</v>
      </c>
      <c r="F27" s="4">
        <v>63</v>
      </c>
      <c r="G27" s="4">
        <v>71</v>
      </c>
      <c r="H27" s="4">
        <v>71</v>
      </c>
      <c r="I27" s="4">
        <v>81</v>
      </c>
      <c r="K27" s="26">
        <f t="shared" si="0"/>
        <v>71.5</v>
      </c>
      <c r="L27" s="26">
        <f t="shared" si="1"/>
        <v>71</v>
      </c>
      <c r="M27" s="26">
        <f t="shared" si="2"/>
        <v>15.510365197874245</v>
      </c>
      <c r="N27" s="4">
        <f>COUNT(B27:J27)</f>
        <v>8</v>
      </c>
      <c r="O27" s="26">
        <f t="shared" si="3"/>
        <v>5.4837422050483529</v>
      </c>
      <c r="P27" s="31">
        <f t="shared" si="4"/>
        <v>84.117647058823536</v>
      </c>
      <c r="Q27" s="26">
        <f t="shared" si="4"/>
        <v>82.558139534883722</v>
      </c>
    </row>
    <row r="28" spans="1:17" x14ac:dyDescent="0.25">
      <c r="A28" s="4">
        <v>550</v>
      </c>
      <c r="B28" s="4">
        <v>27</v>
      </c>
      <c r="C28" s="4">
        <v>59</v>
      </c>
      <c r="D28" s="4">
        <v>71</v>
      </c>
      <c r="E28" s="4">
        <v>77</v>
      </c>
      <c r="F28" s="4">
        <v>51</v>
      </c>
      <c r="G28" s="4">
        <v>66</v>
      </c>
      <c r="H28" s="4">
        <v>66</v>
      </c>
      <c r="I28" s="4">
        <v>84</v>
      </c>
      <c r="K28" s="26">
        <f t="shared" si="0"/>
        <v>62.625</v>
      </c>
      <c r="L28" s="26">
        <f t="shared" si="1"/>
        <v>66</v>
      </c>
      <c r="M28" s="26">
        <f t="shared" si="2"/>
        <v>17.622530222092724</v>
      </c>
      <c r="N28" s="4">
        <f>COUNT(B28:J28)</f>
        <v>8</v>
      </c>
      <c r="O28" s="26">
        <f t="shared" si="3"/>
        <v>6.2305053108533199</v>
      </c>
      <c r="P28" s="31">
        <f t="shared" si="4"/>
        <v>73.676470588235304</v>
      </c>
      <c r="Q28" s="26">
        <f t="shared" si="4"/>
        <v>76.744186046511629</v>
      </c>
    </row>
    <row r="29" spans="1:17" x14ac:dyDescent="0.25">
      <c r="A29" s="4">
        <v>560</v>
      </c>
      <c r="B29" s="4">
        <v>29</v>
      </c>
      <c r="C29" s="4">
        <v>70</v>
      </c>
      <c r="D29" s="4">
        <v>70</v>
      </c>
      <c r="E29" s="4">
        <v>86</v>
      </c>
      <c r="F29" s="4">
        <v>80</v>
      </c>
      <c r="G29" s="4">
        <v>100</v>
      </c>
      <c r="H29" s="4">
        <v>100</v>
      </c>
      <c r="I29" s="4">
        <v>89</v>
      </c>
      <c r="K29" s="26">
        <f t="shared" si="0"/>
        <v>78</v>
      </c>
      <c r="L29" s="26">
        <f t="shared" si="1"/>
        <v>83</v>
      </c>
      <c r="M29" s="26">
        <f t="shared" si="2"/>
        <v>22.947144235643542</v>
      </c>
      <c r="N29" s="4">
        <f>COUNT(B29:J29)</f>
        <v>8</v>
      </c>
      <c r="O29" s="26">
        <f t="shared" si="3"/>
        <v>8.1130406489446703</v>
      </c>
      <c r="P29" s="31">
        <f t="shared" si="4"/>
        <v>91.764705882352942</v>
      </c>
      <c r="Q29" s="26">
        <f t="shared" si="4"/>
        <v>96.511627906976756</v>
      </c>
    </row>
    <row r="30" spans="1:17" x14ac:dyDescent="0.25">
      <c r="A30" s="4">
        <v>570</v>
      </c>
      <c r="B30" s="4">
        <v>54</v>
      </c>
      <c r="C30" s="4">
        <v>65</v>
      </c>
      <c r="D30" s="4">
        <v>89</v>
      </c>
      <c r="E30" s="4">
        <v>91</v>
      </c>
      <c r="F30" s="4">
        <v>100</v>
      </c>
      <c r="G30" s="4">
        <v>83</v>
      </c>
      <c r="H30" s="4">
        <v>83</v>
      </c>
      <c r="I30" s="4">
        <v>94</v>
      </c>
      <c r="K30" s="26">
        <f t="shared" si="0"/>
        <v>82.375</v>
      </c>
      <c r="L30" s="26">
        <f t="shared" si="1"/>
        <v>86</v>
      </c>
      <c r="M30" s="26">
        <f t="shared" si="2"/>
        <v>15.454426088156289</v>
      </c>
      <c r="N30" s="4">
        <f>COUNT(B30:J30)</f>
        <v>8</v>
      </c>
      <c r="O30" s="26">
        <f t="shared" si="3"/>
        <v>5.4639647431408003</v>
      </c>
      <c r="P30" s="31">
        <f t="shared" si="4"/>
        <v>96.911764705882348</v>
      </c>
      <c r="Q30" s="26">
        <f t="shared" si="4"/>
        <v>100</v>
      </c>
    </row>
    <row r="31" spans="1:17" x14ac:dyDescent="0.25">
      <c r="A31" s="4">
        <v>580</v>
      </c>
      <c r="B31" s="4">
        <v>57</v>
      </c>
      <c r="C31" s="4">
        <v>61</v>
      </c>
      <c r="D31" s="4">
        <v>59</v>
      </c>
      <c r="E31" s="4">
        <v>87</v>
      </c>
      <c r="F31" s="4">
        <v>75</v>
      </c>
      <c r="G31" s="4">
        <v>93</v>
      </c>
      <c r="H31" s="4">
        <v>93</v>
      </c>
      <c r="I31" s="4">
        <v>100</v>
      </c>
      <c r="K31" s="26">
        <f t="shared" si="0"/>
        <v>78.125</v>
      </c>
      <c r="L31" s="26">
        <f t="shared" si="1"/>
        <v>81</v>
      </c>
      <c r="M31" s="26">
        <f t="shared" si="2"/>
        <v>17.381743295768697</v>
      </c>
      <c r="N31" s="4">
        <f>COUNT(B31:J31)</f>
        <v>8</v>
      </c>
      <c r="O31" s="26">
        <f t="shared" si="3"/>
        <v>6.1453742766409274</v>
      </c>
      <c r="P31" s="31">
        <f t="shared" si="4"/>
        <v>91.911764705882348</v>
      </c>
      <c r="Q31" s="26">
        <f t="shared" si="4"/>
        <v>94.186046511627907</v>
      </c>
    </row>
    <row r="32" spans="1:17" x14ac:dyDescent="0.25">
      <c r="A32" s="4">
        <v>590</v>
      </c>
      <c r="B32" s="4">
        <v>78</v>
      </c>
      <c r="C32" s="4">
        <v>58</v>
      </c>
      <c r="D32" s="4">
        <v>80</v>
      </c>
      <c r="E32" s="4">
        <v>100</v>
      </c>
      <c r="F32" s="4">
        <v>73</v>
      </c>
      <c r="G32" s="4">
        <v>61</v>
      </c>
      <c r="H32" s="4">
        <v>61</v>
      </c>
      <c r="I32" s="4">
        <v>65</v>
      </c>
      <c r="K32" s="26">
        <f t="shared" si="0"/>
        <v>72</v>
      </c>
      <c r="L32" s="26">
        <f t="shared" si="1"/>
        <v>69</v>
      </c>
      <c r="M32" s="26">
        <f t="shared" si="2"/>
        <v>14</v>
      </c>
      <c r="N32" s="4">
        <f>COUNT(B32:J32)</f>
        <v>8</v>
      </c>
      <c r="O32" s="26">
        <f t="shared" si="3"/>
        <v>4.9497474683058327</v>
      </c>
      <c r="P32" s="31">
        <f t="shared" si="4"/>
        <v>84.705882352941174</v>
      </c>
      <c r="Q32" s="26">
        <f t="shared" si="4"/>
        <v>80.232558139534888</v>
      </c>
    </row>
    <row r="33" spans="1:17" x14ac:dyDescent="0.25">
      <c r="A33" s="4">
        <v>600</v>
      </c>
      <c r="B33" s="4">
        <v>95</v>
      </c>
      <c r="C33" s="4">
        <v>100</v>
      </c>
      <c r="D33" s="4">
        <v>97</v>
      </c>
      <c r="E33" s="4">
        <v>86</v>
      </c>
      <c r="F33" s="4">
        <v>53</v>
      </c>
      <c r="G33" s="4">
        <v>77</v>
      </c>
      <c r="H33" s="4">
        <v>77</v>
      </c>
      <c r="I33" s="4">
        <v>79</v>
      </c>
      <c r="K33" s="26">
        <f t="shared" si="0"/>
        <v>83</v>
      </c>
      <c r="L33" s="26">
        <f t="shared" si="1"/>
        <v>82.5</v>
      </c>
      <c r="M33" s="26">
        <f t="shared" si="2"/>
        <v>15.240922356790428</v>
      </c>
      <c r="N33" s="4">
        <f>COUNT(B33:J33)</f>
        <v>8</v>
      </c>
      <c r="O33" s="26">
        <f t="shared" si="3"/>
        <v>5.3884797750120841</v>
      </c>
      <c r="P33" s="31">
        <f t="shared" si="4"/>
        <v>97.647058823529406</v>
      </c>
      <c r="Q33" s="26">
        <f t="shared" si="4"/>
        <v>95.930232558139537</v>
      </c>
    </row>
    <row r="34" spans="1:17" x14ac:dyDescent="0.25">
      <c r="A34" s="4">
        <v>610</v>
      </c>
      <c r="B34" s="4">
        <v>100</v>
      </c>
      <c r="C34" s="4">
        <v>98</v>
      </c>
      <c r="D34" s="4">
        <v>87</v>
      </c>
      <c r="E34" s="4">
        <v>75</v>
      </c>
      <c r="F34" s="4">
        <v>93</v>
      </c>
      <c r="G34" s="4">
        <v>82</v>
      </c>
      <c r="H34" s="4">
        <v>82</v>
      </c>
      <c r="I34" s="4">
        <v>63</v>
      </c>
      <c r="K34" s="26">
        <f t="shared" si="0"/>
        <v>85</v>
      </c>
      <c r="L34" s="26">
        <f t="shared" si="1"/>
        <v>84.5</v>
      </c>
      <c r="M34" s="26">
        <f t="shared" si="2"/>
        <v>12.328828005937952</v>
      </c>
      <c r="N34" s="4">
        <f>COUNT(B34:J34)</f>
        <v>8</v>
      </c>
      <c r="O34" s="26">
        <f t="shared" si="3"/>
        <v>4.3588989435406731</v>
      </c>
      <c r="P34" s="31">
        <f t="shared" si="4"/>
        <v>100</v>
      </c>
      <c r="Q34" s="26">
        <f t="shared" si="4"/>
        <v>98.255813953488371</v>
      </c>
    </row>
    <row r="35" spans="1:17" x14ac:dyDescent="0.25">
      <c r="A35" s="4">
        <v>620</v>
      </c>
      <c r="B35" s="4">
        <v>60</v>
      </c>
      <c r="C35" s="4">
        <v>96</v>
      </c>
      <c r="D35" s="4">
        <v>100</v>
      </c>
      <c r="E35" s="4">
        <v>67</v>
      </c>
      <c r="F35" s="4">
        <v>46</v>
      </c>
      <c r="G35" s="4">
        <v>64</v>
      </c>
      <c r="H35" s="4">
        <v>64</v>
      </c>
      <c r="I35" s="4">
        <v>68</v>
      </c>
      <c r="K35" s="26">
        <f t="shared" si="0"/>
        <v>70.625</v>
      </c>
      <c r="L35" s="26">
        <f t="shared" si="1"/>
        <v>65.5</v>
      </c>
      <c r="M35" s="26">
        <f t="shared" si="2"/>
        <v>18.259537625189591</v>
      </c>
      <c r="N35" s="4">
        <f>COUNT(B35:J35)</f>
        <v>8</v>
      </c>
      <c r="O35" s="26">
        <f t="shared" si="3"/>
        <v>6.4557214380512331</v>
      </c>
      <c r="P35" s="31">
        <f t="shared" si="4"/>
        <v>83.088235294117652</v>
      </c>
      <c r="Q35" s="26">
        <f t="shared" si="4"/>
        <v>76.162790697674424</v>
      </c>
    </row>
    <row r="36" spans="1:17" x14ac:dyDescent="0.25">
      <c r="A36" s="4">
        <v>630</v>
      </c>
      <c r="B36" s="4">
        <v>91</v>
      </c>
      <c r="C36" s="4">
        <v>60</v>
      </c>
      <c r="D36" s="4">
        <v>72</v>
      </c>
      <c r="E36" s="4">
        <v>62</v>
      </c>
      <c r="F36" s="4">
        <v>53</v>
      </c>
      <c r="G36" s="4">
        <v>63</v>
      </c>
      <c r="H36" s="4">
        <v>63</v>
      </c>
      <c r="I36" s="4">
        <v>76</v>
      </c>
      <c r="K36" s="26">
        <f t="shared" si="0"/>
        <v>67.5</v>
      </c>
      <c r="L36" s="26">
        <f t="shared" si="1"/>
        <v>63</v>
      </c>
      <c r="M36" s="26">
        <f t="shared" si="2"/>
        <v>11.84422704467093</v>
      </c>
      <c r="N36" s="4">
        <f>COUNT(B36:J36)</f>
        <v>8</v>
      </c>
      <c r="O36" s="26">
        <f t="shared" si="3"/>
        <v>4.1875666305999575</v>
      </c>
      <c r="P36" s="31">
        <f t="shared" si="4"/>
        <v>79.411764705882348</v>
      </c>
      <c r="Q36" s="26">
        <f t="shared" si="4"/>
        <v>73.255813953488371</v>
      </c>
    </row>
    <row r="37" spans="1:17" x14ac:dyDescent="0.25">
      <c r="A37" s="4">
        <v>640</v>
      </c>
      <c r="B37" s="4">
        <v>49</v>
      </c>
      <c r="C37" s="4">
        <v>68</v>
      </c>
      <c r="D37" s="4">
        <v>40</v>
      </c>
      <c r="E37" s="4">
        <v>60</v>
      </c>
      <c r="F37" s="4">
        <v>37</v>
      </c>
      <c r="G37" s="4">
        <v>21</v>
      </c>
      <c r="H37" s="4">
        <v>21</v>
      </c>
      <c r="I37" s="4">
        <v>86</v>
      </c>
      <c r="K37" s="26">
        <f t="shared" si="0"/>
        <v>47.75</v>
      </c>
      <c r="L37" s="26">
        <f t="shared" si="1"/>
        <v>44.5</v>
      </c>
      <c r="M37" s="26">
        <f t="shared" si="2"/>
        <v>22.776867964795212</v>
      </c>
      <c r="N37" s="4">
        <f>COUNT(B37:J37)</f>
        <v>8</v>
      </c>
      <c r="O37" s="26">
        <f t="shared" si="3"/>
        <v>8.0528388960486659</v>
      </c>
      <c r="P37" s="31">
        <f t="shared" si="4"/>
        <v>56.176470588235297</v>
      </c>
      <c r="Q37" s="26">
        <f t="shared" si="4"/>
        <v>51.744186046511629</v>
      </c>
    </row>
    <row r="38" spans="1:17" x14ac:dyDescent="0.25">
      <c r="A38" s="4">
        <v>650</v>
      </c>
      <c r="B38" s="4">
        <v>79</v>
      </c>
      <c r="C38" s="4">
        <v>81</v>
      </c>
      <c r="D38" s="4">
        <v>50</v>
      </c>
      <c r="E38" s="4">
        <v>46</v>
      </c>
      <c r="F38" s="4">
        <v>33</v>
      </c>
      <c r="G38" s="4">
        <v>22</v>
      </c>
      <c r="H38" s="4">
        <v>22</v>
      </c>
      <c r="I38" s="4">
        <v>91</v>
      </c>
      <c r="K38" s="26">
        <f t="shared" si="0"/>
        <v>53</v>
      </c>
      <c r="L38" s="26">
        <f t="shared" si="1"/>
        <v>48</v>
      </c>
      <c r="M38" s="26">
        <f t="shared" si="2"/>
        <v>27.474663653212261</v>
      </c>
      <c r="N38" s="4">
        <f>COUNT(B38:J38)</f>
        <v>8</v>
      </c>
      <c r="O38" s="26">
        <f t="shared" si="3"/>
        <v>9.7137604900029757</v>
      </c>
      <c r="P38" s="31">
        <f t="shared" si="4"/>
        <v>62.352941176470587</v>
      </c>
      <c r="Q38" s="26">
        <f t="shared" si="4"/>
        <v>55.813953488372093</v>
      </c>
    </row>
    <row r="39" spans="1:17" x14ac:dyDescent="0.25">
      <c r="A39" s="4">
        <v>660</v>
      </c>
      <c r="B39" s="4">
        <v>28</v>
      </c>
      <c r="C39" s="4">
        <v>54</v>
      </c>
      <c r="D39" s="4">
        <v>38</v>
      </c>
      <c r="E39" s="4">
        <v>36</v>
      </c>
      <c r="F39" s="4">
        <v>31</v>
      </c>
      <c r="G39" s="4">
        <v>10</v>
      </c>
      <c r="H39" s="4">
        <v>10</v>
      </c>
      <c r="I39" s="4">
        <v>88</v>
      </c>
      <c r="K39" s="26">
        <f t="shared" si="0"/>
        <v>36.875</v>
      </c>
      <c r="L39" s="26">
        <f t="shared" si="1"/>
        <v>33.5</v>
      </c>
      <c r="M39" s="26">
        <f t="shared" si="2"/>
        <v>25.261136158138257</v>
      </c>
      <c r="N39" s="4">
        <f>COUNT(B39:J39)</f>
        <v>8</v>
      </c>
      <c r="O39" s="26">
        <f t="shared" si="3"/>
        <v>8.9311603389481249</v>
      </c>
      <c r="P39" s="31">
        <f t="shared" si="4"/>
        <v>43.382352941176471</v>
      </c>
      <c r="Q39" s="26">
        <f t="shared" si="4"/>
        <v>38.953488372093027</v>
      </c>
    </row>
    <row r="40" spans="1:17" x14ac:dyDescent="0.25">
      <c r="A40" s="4">
        <v>670</v>
      </c>
      <c r="B40" s="4">
        <v>10</v>
      </c>
      <c r="C40" s="4">
        <v>68</v>
      </c>
      <c r="D40" s="4">
        <v>27</v>
      </c>
      <c r="E40" s="4">
        <v>30</v>
      </c>
      <c r="F40" s="4">
        <v>40</v>
      </c>
      <c r="G40" s="4">
        <v>9</v>
      </c>
      <c r="H40" s="4">
        <v>9</v>
      </c>
      <c r="I40" s="4">
        <v>25</v>
      </c>
      <c r="K40" s="26">
        <f t="shared" si="0"/>
        <v>27.25</v>
      </c>
      <c r="L40" s="26">
        <f t="shared" si="1"/>
        <v>26</v>
      </c>
      <c r="M40" s="26">
        <f t="shared" si="2"/>
        <v>19.998214205987779</v>
      </c>
      <c r="N40" s="4">
        <f>COUNT(B40:J40)</f>
        <v>8</v>
      </c>
      <c r="O40" s="26">
        <f t="shared" si="3"/>
        <v>7.0704364383375529</v>
      </c>
      <c r="P40" s="31">
        <f t="shared" si="4"/>
        <v>32.058823529411768</v>
      </c>
      <c r="Q40" s="26">
        <f t="shared" si="4"/>
        <v>30.232558139534881</v>
      </c>
    </row>
    <row r="41" spans="1:17" x14ac:dyDescent="0.25">
      <c r="A41" s="4">
        <v>680</v>
      </c>
      <c r="B41" s="4">
        <v>0</v>
      </c>
      <c r="C41" s="4">
        <v>41</v>
      </c>
      <c r="D41" s="4">
        <v>29</v>
      </c>
      <c r="E41" s="4">
        <v>20</v>
      </c>
      <c r="F41" s="4">
        <v>0</v>
      </c>
      <c r="G41" s="4">
        <v>5</v>
      </c>
      <c r="H41" s="4">
        <v>5</v>
      </c>
      <c r="I41" s="4">
        <v>23</v>
      </c>
      <c r="K41" s="26">
        <f t="shared" si="0"/>
        <v>15.375</v>
      </c>
      <c r="L41" s="26">
        <f t="shared" si="1"/>
        <v>12.5</v>
      </c>
      <c r="M41" s="26">
        <f t="shared" si="2"/>
        <v>15.165162144109862</v>
      </c>
      <c r="N41" s="4">
        <f>COUNT(B41:J41)</f>
        <v>8</v>
      </c>
      <c r="O41" s="26">
        <f t="shared" si="3"/>
        <v>5.3616944949468026</v>
      </c>
      <c r="P41" s="31">
        <f t="shared" si="4"/>
        <v>18.088235294117645</v>
      </c>
      <c r="Q41" s="26">
        <f t="shared" si="4"/>
        <v>14.534883720930234</v>
      </c>
    </row>
    <row r="42" spans="1:17" x14ac:dyDescent="0.25">
      <c r="A42" s="4">
        <v>690</v>
      </c>
      <c r="B42" s="4">
        <v>0</v>
      </c>
      <c r="C42" s="4">
        <v>20</v>
      </c>
      <c r="D42" s="4">
        <v>19</v>
      </c>
      <c r="E42" s="4">
        <v>14</v>
      </c>
      <c r="F42" s="4">
        <v>0</v>
      </c>
      <c r="G42" s="4">
        <v>0</v>
      </c>
      <c r="H42" s="4">
        <v>0</v>
      </c>
      <c r="I42" s="4">
        <v>11</v>
      </c>
      <c r="K42" s="26">
        <f t="shared" si="0"/>
        <v>8</v>
      </c>
      <c r="L42" s="26">
        <f t="shared" si="1"/>
        <v>5.5</v>
      </c>
      <c r="M42" s="26">
        <f t="shared" si="2"/>
        <v>8.9920599896321232</v>
      </c>
      <c r="N42" s="4">
        <f>COUNT(B42:J42)</f>
        <v>8</v>
      </c>
      <c r="O42" s="26">
        <f t="shared" si="3"/>
        <v>3.1791732977525551</v>
      </c>
      <c r="P42" s="31">
        <f t="shared" si="4"/>
        <v>9.4117647058823533</v>
      </c>
      <c r="Q42" s="26">
        <f t="shared" si="4"/>
        <v>6.395348837209303</v>
      </c>
    </row>
    <row r="43" spans="1:17" x14ac:dyDescent="0.25">
      <c r="A43" s="4">
        <v>700</v>
      </c>
      <c r="B43" s="4">
        <v>0</v>
      </c>
      <c r="C43" s="4">
        <v>13</v>
      </c>
      <c r="D43" s="4">
        <v>16</v>
      </c>
      <c r="E43" s="4">
        <v>6</v>
      </c>
      <c r="F43" s="4">
        <v>24</v>
      </c>
      <c r="G43" s="4">
        <v>4</v>
      </c>
      <c r="H43" s="4">
        <v>4</v>
      </c>
      <c r="I43" s="4">
        <v>4</v>
      </c>
      <c r="K43" s="26">
        <f t="shared" si="0"/>
        <v>8.875</v>
      </c>
      <c r="L43" s="26">
        <f t="shared" si="1"/>
        <v>5</v>
      </c>
      <c r="M43" s="26">
        <f t="shared" si="2"/>
        <v>8.0611502192393658</v>
      </c>
      <c r="N43" s="4">
        <f>COUNT(B43:J43)</f>
        <v>8</v>
      </c>
      <c r="O43" s="26">
        <f t="shared" si="3"/>
        <v>2.8500469920937896</v>
      </c>
      <c r="P43" s="31">
        <f t="shared" si="4"/>
        <v>10.441176470588236</v>
      </c>
      <c r="Q43" s="26">
        <f t="shared" si="4"/>
        <v>5.8139534883720927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F54C-A21D-4C99-A895-A49ED546FC51}">
  <dimension ref="A1:Z23"/>
  <sheetViews>
    <sheetView workbookViewId="0"/>
  </sheetViews>
  <sheetFormatPr defaultRowHeight="15" x14ac:dyDescent="0.25"/>
  <cols>
    <col min="2" max="9" width="15.7109375" customWidth="1"/>
    <col min="10" max="10" width="5.140625" customWidth="1"/>
    <col min="11" max="20" width="15.7109375" customWidth="1"/>
  </cols>
  <sheetData>
    <row r="1" spans="1:26" x14ac:dyDescent="0.25">
      <c r="A1" s="2" t="s">
        <v>55</v>
      </c>
    </row>
    <row r="2" spans="1:26" ht="45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7"/>
      <c r="K2" s="1" t="s">
        <v>6</v>
      </c>
      <c r="L2" s="1"/>
      <c r="M2" s="1"/>
      <c r="N2" s="1"/>
      <c r="O2" s="1"/>
      <c r="P2" s="1"/>
      <c r="Q2" s="1"/>
      <c r="R2" s="1"/>
      <c r="S2" s="1"/>
      <c r="T2" s="1"/>
    </row>
    <row r="3" spans="1:26" x14ac:dyDescent="0.25">
      <c r="B3" s="4" t="s">
        <v>18</v>
      </c>
      <c r="C3" s="5" t="s">
        <v>12</v>
      </c>
      <c r="D3" s="5" t="s">
        <v>13</v>
      </c>
      <c r="E3" s="3" t="s">
        <v>14</v>
      </c>
      <c r="F3" s="5" t="s">
        <v>14</v>
      </c>
      <c r="G3" s="3" t="s">
        <v>15</v>
      </c>
      <c r="H3" s="5" t="s">
        <v>16</v>
      </c>
      <c r="I3" s="3" t="s">
        <v>17</v>
      </c>
      <c r="J3" s="7"/>
      <c r="K3" s="4" t="s">
        <v>18</v>
      </c>
      <c r="L3" s="5" t="s">
        <v>12</v>
      </c>
      <c r="M3" s="5" t="s">
        <v>13</v>
      </c>
      <c r="N3" s="3" t="s">
        <v>14</v>
      </c>
      <c r="O3" s="5" t="s">
        <v>14</v>
      </c>
      <c r="P3" s="3" t="s">
        <v>15</v>
      </c>
      <c r="Q3" s="5" t="s">
        <v>16</v>
      </c>
      <c r="R3" s="3" t="s">
        <v>17</v>
      </c>
      <c r="S3" s="4"/>
      <c r="T3" s="5"/>
      <c r="U3" s="5"/>
      <c r="V3" s="3"/>
      <c r="W3" s="5"/>
      <c r="X3" s="3"/>
      <c r="Y3" s="5"/>
      <c r="Z3" s="3"/>
    </row>
    <row r="4" spans="1:26" x14ac:dyDescent="0.25">
      <c r="B4" s="6">
        <v>1.5699000000000001</v>
      </c>
      <c r="C4" s="6">
        <v>0.66569999999999996</v>
      </c>
      <c r="D4" s="6">
        <v>1.1556999999999999</v>
      </c>
      <c r="E4" s="6">
        <v>0.73609999999999998</v>
      </c>
      <c r="F4" s="6">
        <v>2.5023</v>
      </c>
      <c r="G4" s="6">
        <v>3.9283999999999999</v>
      </c>
      <c r="H4" s="6">
        <v>2.8917999999999999</v>
      </c>
      <c r="I4" s="6">
        <v>1.6657</v>
      </c>
      <c r="J4" s="7"/>
      <c r="K4" s="6">
        <v>1.3734</v>
      </c>
      <c r="L4" s="6">
        <v>0.62770000000000004</v>
      </c>
      <c r="M4" s="6">
        <v>1.1560999999999999</v>
      </c>
      <c r="N4" s="6">
        <v>0.8417</v>
      </c>
      <c r="O4" s="6">
        <v>2.5931000000000002</v>
      </c>
      <c r="P4" s="6">
        <v>3.5613999999999999</v>
      </c>
      <c r="Q4" s="6">
        <v>2.9977999999999998</v>
      </c>
      <c r="R4" s="6">
        <v>1.6276999999999999</v>
      </c>
      <c r="S4" s="3"/>
      <c r="T4" s="3"/>
    </row>
    <row r="5" spans="1:26" x14ac:dyDescent="0.25">
      <c r="B5" s="6">
        <v>1.0025999999999999</v>
      </c>
      <c r="C5" s="6">
        <v>0.46</v>
      </c>
      <c r="D5" s="6">
        <v>0.85</v>
      </c>
      <c r="E5" s="6">
        <v>0.8478</v>
      </c>
      <c r="F5" s="6">
        <v>3.1739000000000002</v>
      </c>
      <c r="G5" s="6">
        <v>3.1821000000000002</v>
      </c>
      <c r="H5" s="6">
        <v>2.6978</v>
      </c>
      <c r="I5" s="6">
        <v>1.46</v>
      </c>
      <c r="J5" s="7"/>
      <c r="K5" s="6">
        <v>1.0791999999999999</v>
      </c>
      <c r="L5" s="6">
        <v>0.55700000000000005</v>
      </c>
      <c r="M5" s="6">
        <v>1.151</v>
      </c>
      <c r="N5" s="6">
        <v>1.0665</v>
      </c>
      <c r="O5" s="6">
        <v>2.7955000000000001</v>
      </c>
      <c r="P5" s="6">
        <v>3.0167999999999999</v>
      </c>
      <c r="Q5" s="6">
        <v>3.2174999999999998</v>
      </c>
      <c r="R5" s="6">
        <v>1.5569999999999999</v>
      </c>
      <c r="S5" s="3"/>
      <c r="T5" s="3"/>
    </row>
    <row r="6" spans="1:26" x14ac:dyDescent="0.25">
      <c r="B6" s="6">
        <v>1.1805000000000001</v>
      </c>
      <c r="C6" s="6">
        <v>0.59009999999999996</v>
      </c>
      <c r="D6" s="6">
        <v>1.18</v>
      </c>
      <c r="E6" s="6">
        <v>0.99950000000000006</v>
      </c>
      <c r="F6" s="6">
        <v>2.6945999999999999</v>
      </c>
      <c r="G6" s="6">
        <v>3.181</v>
      </c>
      <c r="H6" s="6">
        <v>3.1795</v>
      </c>
      <c r="I6" s="6">
        <v>1.5901000000000001</v>
      </c>
      <c r="J6" s="7"/>
      <c r="K6" s="6">
        <v>1.5955999999999999</v>
      </c>
      <c r="L6" s="6">
        <v>0.65690000000000004</v>
      </c>
      <c r="M6" s="6">
        <v>1.1166</v>
      </c>
      <c r="N6" s="6">
        <v>0.69979999999999998</v>
      </c>
      <c r="O6" s="6">
        <v>2.5223</v>
      </c>
      <c r="P6" s="6">
        <v>4.0244</v>
      </c>
      <c r="Q6" s="6">
        <v>2.8165</v>
      </c>
      <c r="R6" s="6">
        <v>1.6569</v>
      </c>
      <c r="S6" s="3"/>
      <c r="T6" s="3"/>
    </row>
    <row r="7" spans="1:26" x14ac:dyDescent="0.25">
      <c r="B7" s="6">
        <v>1.7729999999999999</v>
      </c>
      <c r="C7" s="6">
        <v>0.83189999999999997</v>
      </c>
      <c r="D7" s="6">
        <v>1.5672999999999999</v>
      </c>
      <c r="E7" s="6">
        <v>0.88390000000000002</v>
      </c>
      <c r="F7" s="6">
        <v>2.2021000000000002</v>
      </c>
      <c r="G7" s="6">
        <v>3.9043000000000001</v>
      </c>
      <c r="H7" s="6">
        <v>3.4512</v>
      </c>
      <c r="I7" s="6">
        <v>1.8319000000000001</v>
      </c>
      <c r="J7" s="7"/>
      <c r="K7" s="6">
        <v>1.1068</v>
      </c>
      <c r="L7" s="6">
        <v>0.69950000000000001</v>
      </c>
      <c r="M7" s="6">
        <v>1.9007000000000001</v>
      </c>
      <c r="N7" s="6">
        <v>1.7173</v>
      </c>
      <c r="O7" s="6">
        <v>2.4296000000000002</v>
      </c>
      <c r="P7" s="6">
        <v>2.6890999999999998</v>
      </c>
      <c r="Q7" s="6">
        <v>4.6181000000000001</v>
      </c>
      <c r="R7" s="6">
        <v>1.6995</v>
      </c>
      <c r="S7" s="3"/>
      <c r="T7" s="3"/>
    </row>
    <row r="8" spans="1:26" x14ac:dyDescent="0.25">
      <c r="B8" s="6">
        <v>1.7003999999999999</v>
      </c>
      <c r="C8" s="6">
        <v>0.57320000000000004</v>
      </c>
      <c r="D8" s="6">
        <v>0.86470000000000002</v>
      </c>
      <c r="E8" s="6">
        <v>0.50860000000000005</v>
      </c>
      <c r="F8" s="6">
        <v>2.7444999999999999</v>
      </c>
      <c r="G8" s="6">
        <v>4.6666999999999996</v>
      </c>
      <c r="H8" s="6">
        <v>2.3733</v>
      </c>
      <c r="I8" s="6">
        <v>1.5731999999999999</v>
      </c>
      <c r="J8" s="7"/>
      <c r="K8" s="6">
        <v>1.3669</v>
      </c>
      <c r="L8" s="6">
        <v>0.65259999999999996</v>
      </c>
      <c r="M8" s="6">
        <v>1.2487999999999999</v>
      </c>
      <c r="N8" s="6">
        <v>0.91359999999999997</v>
      </c>
      <c r="O8" s="6">
        <v>2.5324</v>
      </c>
      <c r="P8" s="6">
        <v>3.4613999999999998</v>
      </c>
      <c r="Q8" s="6">
        <v>3.1625000000000001</v>
      </c>
      <c r="R8" s="6">
        <v>1.6526000000000001</v>
      </c>
      <c r="S8" s="3"/>
      <c r="T8" s="3"/>
    </row>
    <row r="9" spans="1:26" x14ac:dyDescent="0.25">
      <c r="B9" s="6">
        <v>1.5084</v>
      </c>
      <c r="C9" s="6">
        <v>0.68799999999999994</v>
      </c>
      <c r="D9" s="6">
        <v>1.2648999999999999</v>
      </c>
      <c r="E9" s="6">
        <v>0.83860000000000001</v>
      </c>
      <c r="F9" s="6">
        <v>2.4535</v>
      </c>
      <c r="G9" s="6">
        <v>3.7008000000000001</v>
      </c>
      <c r="H9" s="6">
        <v>3.1034999999999999</v>
      </c>
      <c r="I9" s="6">
        <v>1.6879999999999999</v>
      </c>
      <c r="J9" s="7"/>
      <c r="K9" s="6">
        <v>1.4714</v>
      </c>
      <c r="L9" s="6">
        <v>0.68810000000000004</v>
      </c>
      <c r="M9" s="6">
        <v>1.2927</v>
      </c>
      <c r="N9" s="6">
        <v>0.87860000000000005</v>
      </c>
      <c r="O9" s="6">
        <v>2.4531999999999998</v>
      </c>
      <c r="P9" s="6">
        <v>3.6095999999999999</v>
      </c>
      <c r="Q9" s="6">
        <v>3.1713</v>
      </c>
      <c r="R9" s="6">
        <v>1.6880999999999999</v>
      </c>
      <c r="S9" s="3"/>
      <c r="T9" s="3"/>
    </row>
    <row r="10" spans="1:26" x14ac:dyDescent="0.25">
      <c r="B10" s="6">
        <v>1.4919</v>
      </c>
      <c r="C10" s="6">
        <v>0.7107</v>
      </c>
      <c r="D10" s="6">
        <v>1.3572</v>
      </c>
      <c r="E10" s="6">
        <v>0.90969999999999995</v>
      </c>
      <c r="F10" s="6">
        <v>2.4070999999999998</v>
      </c>
      <c r="G10" s="6">
        <v>3.5911</v>
      </c>
      <c r="H10" s="6">
        <v>3.2669000000000001</v>
      </c>
      <c r="I10" s="6">
        <v>1.7107000000000001</v>
      </c>
      <c r="J10" s="7"/>
      <c r="K10" s="6">
        <v>1.7190000000000001</v>
      </c>
      <c r="L10" s="6">
        <v>0.64949999999999997</v>
      </c>
      <c r="M10" s="6">
        <v>1.044</v>
      </c>
      <c r="N10" s="6">
        <v>0.60729999999999995</v>
      </c>
      <c r="O10" s="6">
        <v>2.5394999999999999</v>
      </c>
      <c r="P10" s="6">
        <v>4.3655999999999997</v>
      </c>
      <c r="Q10" s="6">
        <v>2.6514000000000002</v>
      </c>
      <c r="R10" s="6">
        <v>1.6495</v>
      </c>
      <c r="S10" s="3"/>
      <c r="T10" s="3"/>
    </row>
    <row r="11" spans="1:26" x14ac:dyDescent="0.25">
      <c r="B11" s="6">
        <v>1.3259000000000001</v>
      </c>
      <c r="C11" s="6">
        <v>0.77029999999999998</v>
      </c>
      <c r="D11" s="6">
        <v>1.8383</v>
      </c>
      <c r="E11" s="6">
        <v>1.3865000000000001</v>
      </c>
      <c r="F11" s="6">
        <v>2.2982</v>
      </c>
      <c r="G11" s="6">
        <v>3.0470999999999999</v>
      </c>
      <c r="H11" s="6">
        <v>4.2248000000000001</v>
      </c>
      <c r="I11" s="6">
        <v>1.7703</v>
      </c>
      <c r="J11" s="7"/>
      <c r="K11" s="6">
        <v>1.468</v>
      </c>
      <c r="L11" s="6">
        <v>0.75319999999999998</v>
      </c>
      <c r="M11" s="6">
        <v>1.5468999999999999</v>
      </c>
      <c r="N11" s="6">
        <v>1.0537000000000001</v>
      </c>
      <c r="O11" s="6">
        <v>2.3277000000000001</v>
      </c>
      <c r="P11" s="6">
        <v>3.4171</v>
      </c>
      <c r="Q11" s="6">
        <v>3.6006</v>
      </c>
      <c r="R11" s="6">
        <v>1.7532000000000001</v>
      </c>
      <c r="S11" s="3"/>
      <c r="T11" s="3"/>
    </row>
    <row r="12" spans="1:26" x14ac:dyDescent="0.25">
      <c r="B12" s="6"/>
      <c r="C12" s="6"/>
      <c r="D12" s="3"/>
      <c r="E12" s="3"/>
      <c r="F12" s="3"/>
      <c r="G12" s="3"/>
      <c r="H12" s="3"/>
      <c r="I12" s="3"/>
      <c r="J12" s="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6" x14ac:dyDescent="0.25">
      <c r="B13" s="6"/>
      <c r="C13" s="6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6" x14ac:dyDescent="0.25">
      <c r="A14" t="s">
        <v>0</v>
      </c>
      <c r="B14" s="6">
        <f>AVERAGE(B4:B12)</f>
        <v>1.444075</v>
      </c>
      <c r="C14" s="6">
        <f>AVERAGE(C4:C12)</f>
        <v>0.66123749999999992</v>
      </c>
      <c r="D14" s="6">
        <f>AVERAGE(D4:D12)</f>
        <v>1.2597625000000001</v>
      </c>
      <c r="E14" s="6">
        <f>AVERAGE(E4:E12)</f>
        <v>0.88883750000000006</v>
      </c>
      <c r="F14" s="6">
        <f>AVERAGE(F4:F12)</f>
        <v>2.5595249999999998</v>
      </c>
      <c r="G14" s="6">
        <f>AVERAGE(G4:G12)</f>
        <v>3.6501874999999999</v>
      </c>
      <c r="H14" s="6">
        <f>AVERAGE(H4:H12)</f>
        <v>3.1486000000000001</v>
      </c>
      <c r="I14" s="6">
        <f>AVERAGE(I4:I12)</f>
        <v>1.6612375000000001</v>
      </c>
      <c r="J14" s="7"/>
      <c r="K14" s="6">
        <f>AVERAGE(K4:K12)</f>
        <v>1.3975374999999999</v>
      </c>
      <c r="L14" s="6">
        <f>AVERAGE(L4:L12)</f>
        <v>0.66056249999999994</v>
      </c>
      <c r="M14" s="6">
        <f>AVERAGE(M4:M12)</f>
        <v>1.3071000000000002</v>
      </c>
      <c r="N14" s="6">
        <f>AVERAGE(N4:N12)</f>
        <v>0.97231250000000002</v>
      </c>
      <c r="O14" s="6">
        <f>AVERAGE(O4:O12)</f>
        <v>2.5241625000000001</v>
      </c>
      <c r="P14" s="6">
        <f>AVERAGE(P4:P12)</f>
        <v>3.5181750000000003</v>
      </c>
      <c r="Q14" s="6">
        <f>AVERAGE(Q4:Q12)</f>
        <v>3.2794624999999997</v>
      </c>
      <c r="R14" s="6">
        <f>AVERAGE(R4:R12)</f>
        <v>1.6605624999999999</v>
      </c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t="s">
        <v>1</v>
      </c>
      <c r="B15" s="6">
        <f>MEDIAN(B4:B12)</f>
        <v>1.5001500000000001</v>
      </c>
      <c r="C15" s="6">
        <f>MEDIAN(C4:C12)</f>
        <v>0.67684999999999995</v>
      </c>
      <c r="D15" s="6">
        <f>MEDIAN(D4:D12)</f>
        <v>1.2224499999999998</v>
      </c>
      <c r="E15" s="6">
        <f>MEDIAN(E4:E12)</f>
        <v>0.86585000000000001</v>
      </c>
      <c r="F15" s="6">
        <f>MEDIAN(F4:F12)</f>
        <v>2.4779</v>
      </c>
      <c r="G15" s="6">
        <f>MEDIAN(G4:G12)</f>
        <v>3.64595</v>
      </c>
      <c r="H15" s="6">
        <f>MEDIAN(H4:H12)</f>
        <v>3.1414999999999997</v>
      </c>
      <c r="I15" s="6">
        <f>MEDIAN(I4:I12)</f>
        <v>1.67685</v>
      </c>
      <c r="J15" s="7"/>
      <c r="K15" s="6">
        <f>MEDIAN(K4:K12)</f>
        <v>1.4207000000000001</v>
      </c>
      <c r="L15" s="6">
        <f>MEDIAN(L4:L12)</f>
        <v>0.65474999999999994</v>
      </c>
      <c r="M15" s="6">
        <f>MEDIAN(M4:M12)</f>
        <v>1.2024499999999998</v>
      </c>
      <c r="N15" s="6">
        <f>MEDIAN(N4:N12)</f>
        <v>0.89610000000000001</v>
      </c>
      <c r="O15" s="6">
        <f>MEDIAN(O4:O12)</f>
        <v>2.5273500000000002</v>
      </c>
      <c r="P15" s="6">
        <f>MEDIAN(P4:P12)</f>
        <v>3.5114000000000001</v>
      </c>
      <c r="Q15" s="6">
        <f>MEDIAN(Q4:Q12)</f>
        <v>3.1669</v>
      </c>
      <c r="R15" s="6">
        <f>MEDIAN(R4:R12)</f>
        <v>1.6547499999999999</v>
      </c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t="s">
        <v>2</v>
      </c>
      <c r="B16" s="3">
        <f>COUNT(B4:B12)</f>
        <v>8</v>
      </c>
      <c r="C16" s="3">
        <f>COUNT(C4:C12)</f>
        <v>8</v>
      </c>
      <c r="D16" s="3">
        <f>COUNT(D4:D12)</f>
        <v>8</v>
      </c>
      <c r="E16" s="3">
        <f>COUNT(E4:E12)</f>
        <v>8</v>
      </c>
      <c r="F16" s="3">
        <f>COUNT(F4:F12)</f>
        <v>8</v>
      </c>
      <c r="G16" s="3">
        <f>COUNT(G4:G12)</f>
        <v>8</v>
      </c>
      <c r="H16" s="3">
        <f>COUNT(H4:H12)</f>
        <v>8</v>
      </c>
      <c r="I16" s="3">
        <f>COUNT(I4:I12)</f>
        <v>8</v>
      </c>
      <c r="J16" s="7"/>
      <c r="K16" s="3">
        <f>COUNT(K4:K12)</f>
        <v>8</v>
      </c>
      <c r="L16" s="3">
        <f>COUNT(L4:L12)</f>
        <v>8</v>
      </c>
      <c r="M16" s="3">
        <f>COUNT(M4:M12)</f>
        <v>8</v>
      </c>
      <c r="N16" s="3">
        <f>COUNT(N4:N12)</f>
        <v>8</v>
      </c>
      <c r="O16" s="3">
        <f>COUNT(O4:O12)</f>
        <v>8</v>
      </c>
      <c r="P16" s="3">
        <f>COUNT(P4:P12)</f>
        <v>8</v>
      </c>
      <c r="Q16" s="3">
        <f>COUNT(Q4:Q12)</f>
        <v>8</v>
      </c>
      <c r="R16" s="3">
        <f>COUNT(R4:R12)</f>
        <v>8</v>
      </c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t="s">
        <v>4</v>
      </c>
      <c r="B17" s="6">
        <f>_xlfn.STDEV.S(B4:B12)</f>
        <v>0.2603536921190101</v>
      </c>
      <c r="C17" s="6">
        <f>_xlfn.STDEV.S(C4:C12)</f>
        <v>0.11802583176697283</v>
      </c>
      <c r="D17" s="6">
        <f>_xlfn.STDEV.S(D4:D12)</f>
        <v>0.33380408256298177</v>
      </c>
      <c r="E17" s="6">
        <f>_xlfn.STDEV.S(E4:E12)</f>
        <v>0.24856472533038809</v>
      </c>
      <c r="F17" s="6">
        <f>_xlfn.STDEV.S(F4:F12)</f>
        <v>0.30792170039058492</v>
      </c>
      <c r="G17" s="6">
        <f>_xlfn.STDEV.S(G4:G12)</f>
        <v>0.53241811291905261</v>
      </c>
      <c r="H17" s="6">
        <f>_xlfn.STDEV.S(H4:H12)</f>
        <v>0.55252845821989727</v>
      </c>
      <c r="I17" s="6">
        <f>_xlfn.STDEV.S(I4:I12)</f>
        <v>0.11802583176697261</v>
      </c>
      <c r="J17" s="7"/>
      <c r="K17" s="6">
        <f>_xlfn.STDEV.S(K4:K12)</f>
        <v>0.22051104888093881</v>
      </c>
      <c r="L17" s="6">
        <f>_xlfn.STDEV.S(L4:L12)</f>
        <v>5.7147026856796554E-2</v>
      </c>
      <c r="M17" s="6">
        <f>_xlfn.STDEV.S(M4:M12)</f>
        <v>0.28439191268388619</v>
      </c>
      <c r="N17" s="6">
        <f>_xlfn.STDEV.S(N4:N12)</f>
        <v>0.33959799527214096</v>
      </c>
      <c r="O17" s="6">
        <f>_xlfn.STDEV.S(O4:O12)</f>
        <v>0.13693493697477541</v>
      </c>
      <c r="P17" s="6">
        <f>_xlfn.STDEV.S(P4:P12)</f>
        <v>0.52600945333710403</v>
      </c>
      <c r="Q17" s="6">
        <f>_xlfn.STDEV.S(Q4:Q12)</f>
        <v>0.61090435290056722</v>
      </c>
      <c r="R17" s="6">
        <f>_xlfn.STDEV.S(R4:R12)</f>
        <v>5.7147026856796609E-2</v>
      </c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t="s">
        <v>3</v>
      </c>
      <c r="B18" s="6">
        <f>B17/SQRT(B16)</f>
        <v>9.2048930602153314E-2</v>
      </c>
      <c r="C18" s="6">
        <f>C17/SQRT(C16)</f>
        <v>4.1728432998804563E-2</v>
      </c>
      <c r="D18" s="6">
        <f t="shared" ref="D18:I18" si="0">D17/SQRT(D16)</f>
        <v>0.11801756518401929</v>
      </c>
      <c r="E18" s="6">
        <f t="shared" si="0"/>
        <v>8.7880901422444507E-2</v>
      </c>
      <c r="F18" s="6">
        <f t="shared" si="0"/>
        <v>0.10886676121033748</v>
      </c>
      <c r="G18" s="6">
        <f t="shared" si="0"/>
        <v>0.18823822903580353</v>
      </c>
      <c r="H18" s="6">
        <f t="shared" si="0"/>
        <v>0.19534830980291867</v>
      </c>
      <c r="I18" s="6">
        <f t="shared" si="0"/>
        <v>4.1728432998804479E-2</v>
      </c>
      <c r="J18" s="7"/>
      <c r="K18" s="6">
        <f>K17/SQRT(K16)</f>
        <v>7.796242899513503E-2</v>
      </c>
      <c r="L18" s="6">
        <f>L17/SQRT(L16)</f>
        <v>2.0204525107545297E-2</v>
      </c>
      <c r="M18" s="6">
        <f t="shared" ref="M18" si="1">M17/SQRT(M16)</f>
        <v>0.10054772498669422</v>
      </c>
      <c r="N18" s="6">
        <f t="shared" ref="N18" si="2">N17/SQRT(N16)</f>
        <v>0.12006602266714399</v>
      </c>
      <c r="O18" s="6">
        <f t="shared" ref="O18" si="3">O17/SQRT(O16)</f>
        <v>4.8413811258108091E-2</v>
      </c>
      <c r="P18" s="6">
        <f t="shared" ref="P18" si="4">P17/SQRT(P16)</f>
        <v>0.18597242571144754</v>
      </c>
      <c r="Q18" s="6">
        <f t="shared" ref="Q18" si="5">Q17/SQRT(Q16)</f>
        <v>0.21598730529618537</v>
      </c>
      <c r="R18" s="6">
        <f t="shared" ref="R18" si="6">R17/SQRT(R16)</f>
        <v>2.0204525107545317E-2</v>
      </c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2" t="s">
        <v>8</v>
      </c>
      <c r="B19" s="6">
        <f>MAX(B3:B12)</f>
        <v>1.7729999999999999</v>
      </c>
      <c r="C19" s="6">
        <f>MAX(C3:C12)</f>
        <v>0.83189999999999997</v>
      </c>
      <c r="D19" s="6">
        <f>MAX(D3:D12)</f>
        <v>1.8383</v>
      </c>
      <c r="E19" s="6">
        <f>MAX(E3:E12)</f>
        <v>1.3865000000000001</v>
      </c>
      <c r="F19" s="6">
        <f>MAX(F3:F12)</f>
        <v>3.1739000000000002</v>
      </c>
      <c r="G19" s="6">
        <f>MAX(G3:G12)</f>
        <v>4.6666999999999996</v>
      </c>
      <c r="H19" s="6">
        <f>MAX(H3:H12)</f>
        <v>4.2248000000000001</v>
      </c>
      <c r="I19" s="6">
        <f>MAX(I3:I12)</f>
        <v>1.8319000000000001</v>
      </c>
      <c r="J19" s="7"/>
      <c r="K19" s="6">
        <f>MAX(K3:K12)</f>
        <v>1.7190000000000001</v>
      </c>
      <c r="L19" s="6">
        <f>MAX(L3:L12)</f>
        <v>0.75319999999999998</v>
      </c>
      <c r="M19" s="6">
        <f>MAX(M3:M12)</f>
        <v>1.9007000000000001</v>
      </c>
      <c r="N19" s="6">
        <f>MAX(N3:N12)</f>
        <v>1.7173</v>
      </c>
      <c r="O19" s="6">
        <f>MAX(O3:O12)</f>
        <v>2.7955000000000001</v>
      </c>
      <c r="P19" s="6">
        <f>MAX(P3:P12)</f>
        <v>4.3655999999999997</v>
      </c>
      <c r="Q19" s="6">
        <f>MAX(Q3:Q12)</f>
        <v>4.6181000000000001</v>
      </c>
      <c r="R19" s="6">
        <f>MAX(R3:R12)</f>
        <v>1.7532000000000001</v>
      </c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2" t="s">
        <v>9</v>
      </c>
      <c r="B20" s="4">
        <f>MIN(B3:B12)</f>
        <v>1.0025999999999999</v>
      </c>
      <c r="C20" s="4">
        <f>MIN(C3:C12)</f>
        <v>0.46</v>
      </c>
      <c r="D20" s="4">
        <f>MIN(D3:D12)</f>
        <v>0.85</v>
      </c>
      <c r="E20" s="4">
        <f>MIN(E3:E12)</f>
        <v>0.50860000000000005</v>
      </c>
      <c r="F20" s="4">
        <f>MIN(F3:F12)</f>
        <v>2.2021000000000002</v>
      </c>
      <c r="G20" s="4">
        <f>MIN(G3:G12)</f>
        <v>3.0470999999999999</v>
      </c>
      <c r="H20" s="4">
        <f>MIN(H3:H12)</f>
        <v>2.3733</v>
      </c>
      <c r="I20" s="4">
        <f>MIN(I3:I12)</f>
        <v>1.46</v>
      </c>
      <c r="J20" s="7"/>
      <c r="K20" s="4">
        <f>MIN(K3:K12)</f>
        <v>1.0791999999999999</v>
      </c>
      <c r="L20" s="4">
        <f>MIN(L3:L12)</f>
        <v>0.55700000000000005</v>
      </c>
      <c r="M20" s="4">
        <f>MIN(M3:M12)</f>
        <v>1.044</v>
      </c>
      <c r="N20" s="4">
        <f>MIN(N3:N12)</f>
        <v>0.60729999999999995</v>
      </c>
      <c r="O20" s="4">
        <f>MIN(O3:O12)</f>
        <v>2.3277000000000001</v>
      </c>
      <c r="P20" s="4">
        <f>MIN(P3:P12)</f>
        <v>2.6890999999999998</v>
      </c>
      <c r="Q20" s="4">
        <f>MIN(Q3:Q12)</f>
        <v>2.6514000000000002</v>
      </c>
      <c r="R20" s="4">
        <f>MIN(R3:R12)</f>
        <v>1.5569999999999999</v>
      </c>
      <c r="S20" s="4"/>
      <c r="T20" s="4"/>
      <c r="U20" s="4"/>
      <c r="V20" s="4"/>
      <c r="W20" s="4"/>
      <c r="X20" s="4"/>
      <c r="Y20" s="4"/>
      <c r="Z20" s="4"/>
    </row>
    <row r="22" spans="1:26" x14ac:dyDescent="0.25">
      <c r="A22" s="2" t="s">
        <v>10</v>
      </c>
    </row>
    <row r="23" spans="1:26" x14ac:dyDescent="0.25">
      <c r="A23" t="s">
        <v>11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41D7-5951-4FC7-8596-E0352A41084C}">
  <dimension ref="A1:AX44"/>
  <sheetViews>
    <sheetView topLeftCell="D1" workbookViewId="0">
      <selection activeCell="L3" sqref="L3"/>
    </sheetView>
  </sheetViews>
  <sheetFormatPr defaultRowHeight="15" x14ac:dyDescent="0.25"/>
  <cols>
    <col min="2" max="2" width="9.140625" customWidth="1"/>
    <col min="3" max="4" width="9.140625" bestFit="1" customWidth="1"/>
    <col min="12" max="12" width="12.7109375" customWidth="1"/>
    <col min="13" max="13" width="11.140625" customWidth="1"/>
    <col min="14" max="14" width="11.7109375" customWidth="1"/>
    <col min="17" max="17" width="11.7109375" customWidth="1"/>
    <col min="18" max="18" width="11" customWidth="1"/>
  </cols>
  <sheetData>
    <row r="1" spans="1:50" x14ac:dyDescent="0.25">
      <c r="A1" t="s">
        <v>56</v>
      </c>
    </row>
    <row r="2" spans="1:50" ht="45" x14ac:dyDescent="0.25">
      <c r="A2" t="s">
        <v>19</v>
      </c>
      <c r="B2" s="9" t="s">
        <v>20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/>
      <c r="L2" s="1" t="s">
        <v>35</v>
      </c>
      <c r="M2" s="1" t="s">
        <v>36</v>
      </c>
      <c r="N2" s="1" t="s">
        <v>37</v>
      </c>
      <c r="O2" s="9" t="s">
        <v>2</v>
      </c>
      <c r="P2" s="9" t="s">
        <v>3</v>
      </c>
      <c r="Q2" s="10" t="s">
        <v>38</v>
      </c>
      <c r="R2" s="1" t="s">
        <v>39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x14ac:dyDescent="0.25">
      <c r="A3" s="11">
        <v>-3</v>
      </c>
      <c r="B3" s="12">
        <v>-2.0100817463088796</v>
      </c>
      <c r="C3" s="14">
        <v>-0.16135509335802772</v>
      </c>
      <c r="D3" s="13"/>
      <c r="E3" s="14"/>
      <c r="F3" s="14">
        <v>3.3439728226378427</v>
      </c>
      <c r="G3" s="14">
        <v>0.90849229537221987</v>
      </c>
      <c r="H3" s="14">
        <v>-0.61439815779809204</v>
      </c>
      <c r="I3" s="13"/>
      <c r="J3" s="13">
        <v>-0.64452599057032245</v>
      </c>
      <c r="K3" s="13"/>
      <c r="L3" s="13">
        <f>AVERAGE(B3:J3)</f>
        <v>0.13701735499579012</v>
      </c>
      <c r="M3" s="15">
        <f>MEDIAN(B3:J3)</f>
        <v>-0.38787662557805991</v>
      </c>
      <c r="N3" s="15">
        <f>_xlfn.STDEV.S(C3:J3)</f>
        <v>1.6749769727302242</v>
      </c>
      <c r="O3">
        <f>COUNT(B3:J3)</f>
        <v>6</v>
      </c>
      <c r="P3" s="15">
        <f t="shared" ref="P3:P38" si="0">N3/SQRT(O3)</f>
        <v>0.68380648568345059</v>
      </c>
      <c r="Q3" s="15">
        <f>(L3/MAX(L$3:L$38)*100)</f>
        <v>0.13778521634566734</v>
      </c>
      <c r="R3" s="15">
        <f>(M3/MAX(M$3:M$38)*100)</f>
        <v>-0.38787662557805991</v>
      </c>
      <c r="T3" s="12"/>
      <c r="U3" s="12"/>
      <c r="V3" s="12"/>
      <c r="W3" s="12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x14ac:dyDescent="0.25">
      <c r="A4" s="11">
        <v>-2.8</v>
      </c>
      <c r="B4" s="12">
        <v>-2.0100817463088796</v>
      </c>
      <c r="C4" s="14">
        <v>4.608750076878831</v>
      </c>
      <c r="D4" s="13"/>
      <c r="E4" s="14"/>
      <c r="F4" s="14">
        <v>-8.4579273528204091</v>
      </c>
      <c r="G4" s="14">
        <v>4.1167987787711402</v>
      </c>
      <c r="H4" s="14">
        <v>9.4674223400066833</v>
      </c>
      <c r="I4" s="13"/>
      <c r="J4" s="13">
        <v>-1.1407074330019622</v>
      </c>
      <c r="K4" s="13"/>
      <c r="L4" s="13">
        <f>AVERAGE(B4:J4)</f>
        <v>1.0973757772542341</v>
      </c>
      <c r="M4" s="15">
        <f>MEDIAN(B4:J4)</f>
        <v>1.488045672884589</v>
      </c>
      <c r="N4" s="15">
        <f>_xlfn.STDEV.S(C4:J4)</f>
        <v>6.8169993418712593</v>
      </c>
      <c r="O4">
        <f>COUNT(B4:J4)</f>
        <v>6</v>
      </c>
      <c r="P4" s="15">
        <f t="shared" si="0"/>
        <v>2.7830283274122212</v>
      </c>
      <c r="Q4" s="15">
        <f t="shared" ref="Q4:R38" si="1">(L4/MAX(L$3:L$38)*100)</f>
        <v>1.1035255999950897</v>
      </c>
      <c r="R4" s="15">
        <f t="shared" si="1"/>
        <v>1.488045672884589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x14ac:dyDescent="0.25">
      <c r="A5" s="11">
        <v>-2.6</v>
      </c>
      <c r="B5" s="12">
        <v>-4.8680687994126437</v>
      </c>
      <c r="C5" s="14">
        <v>-1.2195695509191049</v>
      </c>
      <c r="D5" s="13"/>
      <c r="E5" s="14"/>
      <c r="F5" s="14">
        <v>14.829021540299397</v>
      </c>
      <c r="G5" s="14">
        <v>-0.8100338465580984</v>
      </c>
      <c r="H5" s="14">
        <v>-5.9133754842893387</v>
      </c>
      <c r="I5" s="13"/>
      <c r="J5" s="13">
        <v>0.24554129826177104</v>
      </c>
      <c r="K5" s="13"/>
      <c r="L5" s="13">
        <f>AVERAGE(B5:J5)</f>
        <v>0.37725252623033062</v>
      </c>
      <c r="M5" s="15">
        <f>MEDIAN(B5:J5)</f>
        <v>-1.0148016987386017</v>
      </c>
      <c r="N5" s="15">
        <f>_xlfn.STDEV.S(C5:J5)</f>
        <v>7.8565225571741726</v>
      </c>
      <c r="O5">
        <f>COUNT(B5:J5)</f>
        <v>6</v>
      </c>
      <c r="P5" s="15">
        <f t="shared" si="0"/>
        <v>3.2074119029571335</v>
      </c>
      <c r="Q5" s="15">
        <f t="shared" si="1"/>
        <v>0.37936669369506321</v>
      </c>
      <c r="R5" s="15">
        <f t="shared" si="1"/>
        <v>-1.0148016987386017</v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x14ac:dyDescent="0.25">
      <c r="A6" s="11">
        <v>-2.4</v>
      </c>
      <c r="B6" s="12">
        <v>-0.78582705835653577</v>
      </c>
      <c r="C6" s="14">
        <v>0.90228610501105666</v>
      </c>
      <c r="D6" s="13"/>
      <c r="E6" s="14"/>
      <c r="F6" s="14">
        <v>3.3439728226378427</v>
      </c>
      <c r="G6" s="14">
        <v>0.79470592283485353</v>
      </c>
      <c r="H6" s="14">
        <v>-1.1305323129758116</v>
      </c>
      <c r="I6" s="13"/>
      <c r="J6" s="13">
        <v>-0.21717896789798533</v>
      </c>
      <c r="K6" s="13"/>
      <c r="L6" s="13">
        <f>AVERAGE(B6:J6)</f>
        <v>0.48457108520890341</v>
      </c>
      <c r="M6" s="15">
        <f>MEDIAN(B6:J6)</f>
        <v>0.28876347746843412</v>
      </c>
      <c r="N6" s="15">
        <f>_xlfn.STDEV.S(C6:J6)</f>
        <v>1.6751923461589164</v>
      </c>
      <c r="O6">
        <f>COUNT(B6:J6)</f>
        <v>6</v>
      </c>
      <c r="P6" s="15">
        <f t="shared" si="0"/>
        <v>0.6838944115175255</v>
      </c>
      <c r="Q6" s="15">
        <f t="shared" si="1"/>
        <v>0.48728667848255414</v>
      </c>
      <c r="R6" s="15">
        <f t="shared" si="1"/>
        <v>0.28876347746843412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A7" s="11">
        <v>-2.2000000000000002</v>
      </c>
      <c r="B7" s="12">
        <v>-2.0100817463088796</v>
      </c>
      <c r="C7" s="14">
        <v>-2.5328408264564422</v>
      </c>
      <c r="D7" s="13"/>
      <c r="E7" s="14"/>
      <c r="F7" s="14">
        <v>-7.3081158771045747</v>
      </c>
      <c r="G7" s="14">
        <v>-0.8100338465580984</v>
      </c>
      <c r="H7" s="14">
        <v>-0.35500765929852085</v>
      </c>
      <c r="I7" s="13"/>
      <c r="J7" s="13">
        <v>-0.26689271550192656</v>
      </c>
      <c r="K7" s="13"/>
      <c r="L7" s="13">
        <f>AVERAGE(B7:J7)</f>
        <v>-2.2138287785380739</v>
      </c>
      <c r="M7" s="15">
        <f>MEDIAN(B7:J7)</f>
        <v>-1.4100577964334891</v>
      </c>
      <c r="N7" s="15">
        <f>_xlfn.STDEV.S(C7:J7)</f>
        <v>2.9690757550391029</v>
      </c>
      <c r="O7">
        <f>COUNT(B7:J7)</f>
        <v>6</v>
      </c>
      <c r="P7" s="15">
        <f t="shared" si="0"/>
        <v>1.2121201012524172</v>
      </c>
      <c r="Q7" s="15">
        <f t="shared" si="1"/>
        <v>-2.2262353350238384</v>
      </c>
      <c r="R7" s="15">
        <f t="shared" si="1"/>
        <v>-1.4100577964334891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x14ac:dyDescent="0.25">
      <c r="A8" s="11">
        <v>-2</v>
      </c>
      <c r="B8" s="13">
        <v>-2.8290371007070347</v>
      </c>
      <c r="C8" s="14">
        <v>-2.809604607664725</v>
      </c>
      <c r="D8" s="13">
        <v>1.1010264759768</v>
      </c>
      <c r="E8" s="14">
        <v>-0.73005564871879836</v>
      </c>
      <c r="F8" s="14">
        <v>-1.758315600851168</v>
      </c>
      <c r="G8" s="14">
        <v>-0.4663286181720348</v>
      </c>
      <c r="H8" s="14">
        <v>3.9090545150158631</v>
      </c>
      <c r="I8" s="14"/>
      <c r="J8" s="14">
        <v>-0.90456713188324356</v>
      </c>
      <c r="K8" s="13"/>
      <c r="L8" s="13">
        <f>AVERAGE(B8:J8)</f>
        <v>-0.56097846462554246</v>
      </c>
      <c r="M8" s="15">
        <f>MEDIAN(B8:J8)</f>
        <v>-0.81731139030102096</v>
      </c>
      <c r="N8" s="15">
        <f>_xlfn.STDEV.S(C8:J8)</f>
        <v>2.1853344470897809</v>
      </c>
      <c r="O8">
        <f>COUNT(B8:J8)</f>
        <v>8</v>
      </c>
      <c r="P8" s="15">
        <f t="shared" si="0"/>
        <v>0.77263240334886918</v>
      </c>
      <c r="Q8" s="15">
        <f t="shared" si="1"/>
        <v>-0.56412225382737502</v>
      </c>
      <c r="R8" s="15">
        <f t="shared" si="1"/>
        <v>-0.81731139030102096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x14ac:dyDescent="0.25">
      <c r="A9" s="11">
        <v>-1.8</v>
      </c>
      <c r="B9" s="13">
        <v>-2.0100817463088796</v>
      </c>
      <c r="C9" s="14">
        <v>-2.2777840084801841</v>
      </c>
      <c r="D9" s="13">
        <v>-7.8309672927267595</v>
      </c>
      <c r="E9" s="14">
        <v>2.3682214840370417</v>
      </c>
      <c r="F9" s="14">
        <v>-3.9926083547989766</v>
      </c>
      <c r="G9" s="14">
        <v>1.367156951682631</v>
      </c>
      <c r="H9" s="14">
        <v>-7.0753390438945614</v>
      </c>
      <c r="I9" s="14"/>
      <c r="J9" s="14">
        <v>-0.12539974155224845</v>
      </c>
      <c r="K9" s="13"/>
      <c r="L9" s="13">
        <f>AVERAGE(B9:J9)</f>
        <v>-2.4471002190052418</v>
      </c>
      <c r="M9" s="15">
        <f>MEDIAN(B9:J9)</f>
        <v>-2.1439328773945316</v>
      </c>
      <c r="N9" s="15">
        <f>_xlfn.STDEV.S(C9:J9)</f>
        <v>3.9983907814560222</v>
      </c>
      <c r="O9">
        <f>COUNT(B9:J9)</f>
        <v>8</v>
      </c>
      <c r="P9" s="15">
        <f t="shared" si="0"/>
        <v>1.4136446177006661</v>
      </c>
      <c r="Q9" s="15">
        <f t="shared" si="1"/>
        <v>-2.4608140560407614</v>
      </c>
      <c r="R9" s="15">
        <f t="shared" si="1"/>
        <v>-2.1439328773945316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3"/>
    </row>
    <row r="10" spans="1:50" x14ac:dyDescent="0.25">
      <c r="A10" s="11">
        <v>-1.6</v>
      </c>
      <c r="B10" s="13">
        <v>-3.6438141114603</v>
      </c>
      <c r="C10" s="14">
        <v>-1.2195695509191049</v>
      </c>
      <c r="D10" s="13">
        <v>-3.0203501763541358</v>
      </c>
      <c r="E10" s="14">
        <v>-0.44839409119554008</v>
      </c>
      <c r="F10" s="14">
        <v>8.4495277560010429</v>
      </c>
      <c r="G10" s="14">
        <v>-2.0698953321780031</v>
      </c>
      <c r="H10" s="14">
        <v>-1.3899228114753828</v>
      </c>
      <c r="I10" s="14"/>
      <c r="J10" s="14">
        <v>-0.14547644731537829</v>
      </c>
      <c r="K10" s="13"/>
      <c r="L10" s="13">
        <f>AVERAGE(B10:J10)</f>
        <v>-0.43598684561210033</v>
      </c>
      <c r="M10" s="15">
        <f>MEDIAN(B10:J10)</f>
        <v>-1.3047461811972438</v>
      </c>
      <c r="N10" s="15">
        <f>_xlfn.STDEV.S(C10:J10)</f>
        <v>3.8392595676123769</v>
      </c>
      <c r="O10">
        <f>COUNT(B10:J10)</f>
        <v>8</v>
      </c>
      <c r="P10" s="15">
        <f t="shared" si="0"/>
        <v>1.3573832374970218</v>
      </c>
      <c r="Q10" s="15">
        <f t="shared" si="1"/>
        <v>-0.43843016710090521</v>
      </c>
      <c r="R10" s="15">
        <f t="shared" si="1"/>
        <v>-1.3047461811972438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3"/>
    </row>
    <row r="11" spans="1:50" x14ac:dyDescent="0.25">
      <c r="A11" s="11">
        <v>-1.4</v>
      </c>
      <c r="B11" s="13">
        <v>0.84372696314999462</v>
      </c>
      <c r="C11" s="14">
        <v>3.0187150201332105</v>
      </c>
      <c r="D11" s="13">
        <v>-0.9596618501886679</v>
      </c>
      <c r="E11" s="14">
        <v>-0.54260171111799493</v>
      </c>
      <c r="F11" s="14">
        <v>16.423078358905435</v>
      </c>
      <c r="G11" s="14">
        <v>-1.6112306758675909</v>
      </c>
      <c r="H11" s="14">
        <v>3.3929203598381461</v>
      </c>
      <c r="I11" s="14"/>
      <c r="J11" s="14">
        <v>1.038093159101519</v>
      </c>
      <c r="K11" s="13"/>
      <c r="L11" s="13">
        <f>AVERAGE(B11:J11)</f>
        <v>2.7003799529942563</v>
      </c>
      <c r="M11" s="15">
        <f>MEDIAN(B11:J11)</f>
        <v>0.94091006112575681</v>
      </c>
      <c r="N11" s="15">
        <f>_xlfn.STDEV.S(C11:J11)</f>
        <v>6.24055244842957</v>
      </c>
      <c r="O11">
        <f>COUNT(B11:J11)</f>
        <v>8</v>
      </c>
      <c r="P11" s="15">
        <f t="shared" si="0"/>
        <v>2.2063684773174304</v>
      </c>
      <c r="Q11" s="15">
        <f t="shared" si="1"/>
        <v>2.7155131994063715</v>
      </c>
      <c r="R11" s="15">
        <f t="shared" si="1"/>
        <v>0.94091006112575692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x14ac:dyDescent="0.25">
      <c r="A12" s="11">
        <v>-1.2</v>
      </c>
      <c r="B12" s="13">
        <v>-2.4195594235079581</v>
      </c>
      <c r="C12" s="14">
        <v>-1.2195695509191049</v>
      </c>
      <c r="D12" s="13">
        <v>3.8439222002243478</v>
      </c>
      <c r="E12" s="14">
        <v>0.48983689905258371</v>
      </c>
      <c r="F12" s="14">
        <v>14.829021540299397</v>
      </c>
      <c r="G12" s="14">
        <v>-0.23640976232333738</v>
      </c>
      <c r="H12" s="14">
        <v>-2.2938192934917465</v>
      </c>
      <c r="I12" s="14"/>
      <c r="J12" s="14">
        <v>0.88417174825085654</v>
      </c>
      <c r="K12" s="13"/>
      <c r="L12" s="13">
        <f>AVERAGE(B12:J12)</f>
        <v>1.7346992946981299</v>
      </c>
      <c r="M12" s="15">
        <f>MEDIAN(B12:J12)</f>
        <v>0.12671356836462316</v>
      </c>
      <c r="N12" s="15">
        <f>_xlfn.STDEV.S(C12:J12)</f>
        <v>5.8389454500737736</v>
      </c>
      <c r="O12">
        <f>COUNT(B12:J12)</f>
        <v>8</v>
      </c>
      <c r="P12" s="15">
        <f t="shared" si="0"/>
        <v>2.0643789613627512</v>
      </c>
      <c r="Q12" s="15">
        <f t="shared" si="1"/>
        <v>1.7444207532834228</v>
      </c>
      <c r="R12" s="15">
        <f t="shared" si="1"/>
        <v>0.12671356836462316</v>
      </c>
      <c r="T12" s="13"/>
      <c r="U12" s="13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3"/>
      <c r="AV12" s="13"/>
      <c r="AW12" s="13"/>
      <c r="AX12" s="13"/>
    </row>
    <row r="13" spans="1:50" x14ac:dyDescent="0.25">
      <c r="A13" s="11">
        <v>-1</v>
      </c>
      <c r="B13" s="13">
        <v>-3.2343364342612229</v>
      </c>
      <c r="C13" s="14">
        <v>-0.16135509335802772</v>
      </c>
      <c r="D13" s="13">
        <v>-0.96317838316847049</v>
      </c>
      <c r="E13" s="14">
        <v>-1.0117172062420567</v>
      </c>
      <c r="F13" s="14">
        <v>10.362069287340873</v>
      </c>
      <c r="G13" s="14">
        <v>-1.0387796470198123</v>
      </c>
      <c r="H13" s="14">
        <v>4.4265120911042946</v>
      </c>
      <c r="I13" s="14">
        <v>3.1228876571583091</v>
      </c>
      <c r="J13" s="14">
        <v>1.5170659965933331</v>
      </c>
      <c r="K13" s="13"/>
      <c r="L13" s="13">
        <f>AVERAGE(B13:J13)</f>
        <v>1.4465742520163576</v>
      </c>
      <c r="M13" s="15">
        <f>MEDIAN(B13:J13)</f>
        <v>-0.16135509335802772</v>
      </c>
      <c r="N13" s="15">
        <f>_xlfn.STDEV.S(C13:J13)</f>
        <v>3.9470556259629368</v>
      </c>
      <c r="O13">
        <f>COUNT(B13:J13)</f>
        <v>9</v>
      </c>
      <c r="P13" s="15">
        <f t="shared" si="0"/>
        <v>1.3156852086543123</v>
      </c>
      <c r="Q13" s="15">
        <f t="shared" si="1"/>
        <v>1.454681024022612</v>
      </c>
      <c r="R13" s="15">
        <f t="shared" si="1"/>
        <v>-0.16135509335802772</v>
      </c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3"/>
      <c r="AV13" s="13"/>
      <c r="AW13" s="13"/>
      <c r="AX13" s="13"/>
    </row>
    <row r="14" spans="1:50" x14ac:dyDescent="0.25">
      <c r="A14" s="11">
        <v>-0.8</v>
      </c>
      <c r="B14" s="13">
        <v>2.477459328301415</v>
      </c>
      <c r="C14" s="14">
        <v>1.9605005625721312</v>
      </c>
      <c r="D14" s="13">
        <v>9.6848834796797103</v>
      </c>
      <c r="E14" s="14">
        <v>0.58404451897503762</v>
      </c>
      <c r="F14" s="14">
        <v>17.700283719714776</v>
      </c>
      <c r="G14" s="14">
        <v>0.33604126652444122</v>
      </c>
      <c r="H14" s="14">
        <v>-2.4235145427415312</v>
      </c>
      <c r="I14" s="14">
        <v>-4.3513527810922152</v>
      </c>
      <c r="J14" s="14">
        <v>-0.24012377448441954</v>
      </c>
      <c r="K14" s="13"/>
      <c r="L14" s="13">
        <f>AVERAGE(B14:J14)</f>
        <v>2.8586913086054828</v>
      </c>
      <c r="M14" s="15">
        <f>MEDIAN(B14:J14)</f>
        <v>0.58404451897503762</v>
      </c>
      <c r="N14" s="15">
        <f>_xlfn.STDEV.S(C14:J14)</f>
        <v>7.2573629099330521</v>
      </c>
      <c r="O14">
        <f>COUNT(B14:J14)</f>
        <v>9</v>
      </c>
      <c r="P14" s="15">
        <f t="shared" si="0"/>
        <v>2.4191209699776839</v>
      </c>
      <c r="Q14" s="15">
        <f t="shared" si="1"/>
        <v>2.8747117504478723</v>
      </c>
      <c r="R14" s="15">
        <f t="shared" si="1"/>
        <v>0.58404451897503762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x14ac:dyDescent="0.25">
      <c r="A15" s="11">
        <v>-0.6</v>
      </c>
      <c r="B15" s="13">
        <v>20.431801970387482</v>
      </c>
      <c r="C15" s="14">
        <v>3.0187150201332105</v>
      </c>
      <c r="D15" s="13">
        <v>2.8170945701214256</v>
      </c>
      <c r="E15" s="14">
        <v>-1.0117172062420567</v>
      </c>
      <c r="F15" s="14">
        <v>31.417991936387047</v>
      </c>
      <c r="G15" s="14">
        <v>0.79470592283485353</v>
      </c>
      <c r="H15" s="14">
        <v>-0.61439815779809204</v>
      </c>
      <c r="I15" s="14">
        <v>1.3125180008346533</v>
      </c>
      <c r="J15" s="14">
        <v>1.9587535233821913</v>
      </c>
      <c r="K15" s="13"/>
      <c r="L15" s="13">
        <f>AVERAGE(B15:J15)</f>
        <v>6.6806072866711901</v>
      </c>
      <c r="M15" s="15">
        <f>MEDIAN(B15:J15)</f>
        <v>1.9587535233821913</v>
      </c>
      <c r="N15" s="15">
        <f>_xlfn.STDEV.S(C15:J15)</f>
        <v>10.78876761354476</v>
      </c>
      <c r="O15">
        <f>COUNT(B15:J15)</f>
        <v>9</v>
      </c>
      <c r="P15" s="15">
        <f t="shared" si="0"/>
        <v>3.5962558711815866</v>
      </c>
      <c r="Q15" s="15">
        <f t="shared" si="1"/>
        <v>6.718046194532902</v>
      </c>
      <c r="R15" s="15">
        <f t="shared" si="1"/>
        <v>1.9587535233821913</v>
      </c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3"/>
      <c r="AV15" s="13"/>
      <c r="AW15" s="13"/>
      <c r="AX15" s="13"/>
    </row>
    <row r="16" spans="1:50" x14ac:dyDescent="0.25">
      <c r="A16" s="11">
        <v>-0.4</v>
      </c>
      <c r="B16" s="13">
        <v>2.0679816511023383</v>
      </c>
      <c r="C16" s="14">
        <v>0.37046550582651327</v>
      </c>
      <c r="D16" s="13">
        <v>-3.7095906403958265</v>
      </c>
      <c r="E16" s="14">
        <v>0.30238296145178023</v>
      </c>
      <c r="F16" s="14">
        <v>22.325661701571661</v>
      </c>
      <c r="G16" s="14">
        <v>-0.58011499070939987</v>
      </c>
      <c r="H16" s="14">
        <v>-1.2602275622255961</v>
      </c>
      <c r="I16" s="14">
        <v>-0.19690708924299355</v>
      </c>
      <c r="J16" s="14">
        <v>2.5438460913362628</v>
      </c>
      <c r="K16" s="13"/>
      <c r="L16" s="13">
        <f>AVERAGE(B16:J16)</f>
        <v>2.4292775143016376</v>
      </c>
      <c r="M16" s="15">
        <f>MEDIAN(B16:J16)</f>
        <v>0.30238296145178023</v>
      </c>
      <c r="N16" s="15">
        <f>_xlfn.STDEV.S(C16:J16)</f>
        <v>8.2104179372087209</v>
      </c>
      <c r="O16">
        <f>COUNT(B16:J16)</f>
        <v>9</v>
      </c>
      <c r="P16" s="15">
        <f t="shared" si="0"/>
        <v>2.7368059790695738</v>
      </c>
      <c r="Q16" s="15">
        <f t="shared" si="1"/>
        <v>2.4428914708067486</v>
      </c>
      <c r="R16" s="15">
        <f t="shared" si="1"/>
        <v>0.30238296145178023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x14ac:dyDescent="0.25">
      <c r="A17" s="11">
        <v>-0.2</v>
      </c>
      <c r="B17" s="13">
        <v>3.292236339054682</v>
      </c>
      <c r="C17" s="14">
        <v>-2.2777840084801841</v>
      </c>
      <c r="D17" s="13">
        <v>-0.96317838316847049</v>
      </c>
      <c r="E17" s="14">
        <v>9.0329299424286766</v>
      </c>
      <c r="F17" s="14">
        <v>21.368574308433192</v>
      </c>
      <c r="G17" s="14">
        <v>-0.69507441863374864</v>
      </c>
      <c r="H17" s="14">
        <v>4.8142744179429391</v>
      </c>
      <c r="I17" s="14">
        <v>1.2067171767637905</v>
      </c>
      <c r="J17" s="14">
        <v>2.0495767161201597</v>
      </c>
      <c r="K17" s="13"/>
      <c r="L17" s="13">
        <f>AVERAGE(B17:J17)</f>
        <v>4.2031413433845595</v>
      </c>
      <c r="M17" s="15">
        <f>MEDIAN(B17:J17)</f>
        <v>2.0495767161201597</v>
      </c>
      <c r="N17" s="15">
        <f>_xlfn.STDEV.S(C17:J17)</f>
        <v>7.7878190685179449</v>
      </c>
      <c r="O17">
        <f>COUNT(B17:J17)</f>
        <v>9</v>
      </c>
      <c r="P17" s="15">
        <f t="shared" si="0"/>
        <v>2.5959396895059816</v>
      </c>
      <c r="Q17" s="15">
        <f t="shared" si="1"/>
        <v>4.2266962411254712</v>
      </c>
      <c r="R17" s="15">
        <f t="shared" si="1"/>
        <v>2.0495767161201597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x14ac:dyDescent="0.25">
      <c r="A18" s="11">
        <v>0</v>
      </c>
      <c r="B18" s="13">
        <v>30.835877646159958</v>
      </c>
      <c r="C18" s="14">
        <v>1.9605005625721312</v>
      </c>
      <c r="D18" s="13">
        <v>-4.7364182704987554</v>
      </c>
      <c r="E18" s="14">
        <v>6.5921835446418084</v>
      </c>
      <c r="F18" s="14">
        <v>25.515408593720835</v>
      </c>
      <c r="G18" s="14">
        <v>3.1425762798816321</v>
      </c>
      <c r="H18" s="14">
        <v>5.0081555813622654</v>
      </c>
      <c r="I18" s="14">
        <v>-1.0938629644215323</v>
      </c>
      <c r="J18" s="14">
        <v>12.315943613137813</v>
      </c>
      <c r="K18" s="13"/>
      <c r="L18" s="13">
        <f>AVERAGE(B18:J18)</f>
        <v>8.8378182873951285</v>
      </c>
      <c r="M18" s="15">
        <f>MEDIAN(B18:J18)</f>
        <v>5.0081555813622654</v>
      </c>
      <c r="N18" s="15">
        <f>_xlfn.STDEV.S(C18:J18)</f>
        <v>9.3510175942266471</v>
      </c>
      <c r="O18">
        <f>COUNT(B18:J18)</f>
        <v>9</v>
      </c>
      <c r="P18" s="15">
        <f t="shared" si="0"/>
        <v>3.1170058647422159</v>
      </c>
      <c r="Q18" s="15">
        <f t="shared" si="1"/>
        <v>8.8873464590660625</v>
      </c>
      <c r="R18" s="15">
        <f t="shared" si="1"/>
        <v>5.0081555813622654</v>
      </c>
    </row>
    <row r="19" spans="1:50" x14ac:dyDescent="0.25">
      <c r="A19" s="11">
        <v>0.2</v>
      </c>
      <c r="B19" s="13">
        <v>55.52153190016147</v>
      </c>
      <c r="C19" s="14">
        <v>6.198785133624451</v>
      </c>
      <c r="D19" s="13">
        <v>0.411786011935109</v>
      </c>
      <c r="E19" s="14">
        <v>4.0106063680933115</v>
      </c>
      <c r="F19" s="14">
        <v>43.059833128009849</v>
      </c>
      <c r="G19" s="14">
        <v>7.5526780072447899</v>
      </c>
      <c r="H19" s="14">
        <v>1.4541087256449206</v>
      </c>
      <c r="I19" s="14">
        <v>4.6017480647265954</v>
      </c>
      <c r="J19" s="14">
        <v>24.131084954739773</v>
      </c>
      <c r="K19" s="13"/>
      <c r="L19" s="13">
        <f>AVERAGE(B19:J19)</f>
        <v>16.326906921575585</v>
      </c>
      <c r="M19" s="15">
        <f>MEDIAN(B19:J19)</f>
        <v>6.198785133624451</v>
      </c>
      <c r="N19" s="15">
        <f>_xlfn.STDEV.S(C19:J19)</f>
        <v>14.768474934373549</v>
      </c>
      <c r="O19">
        <f>COUNT(B19:J19)</f>
        <v>9</v>
      </c>
      <c r="P19" s="15">
        <f t="shared" si="0"/>
        <v>4.9228249781245159</v>
      </c>
      <c r="Q19" s="15">
        <f t="shared" si="1"/>
        <v>16.418404825534584</v>
      </c>
      <c r="R19" s="15">
        <f t="shared" si="1"/>
        <v>6.198785133624451</v>
      </c>
    </row>
    <row r="20" spans="1:50" x14ac:dyDescent="0.25">
      <c r="A20" s="11">
        <v>0.4</v>
      </c>
      <c r="B20" s="13">
        <v>46.54644975094088</v>
      </c>
      <c r="C20" s="14">
        <v>2.492321161756677</v>
      </c>
      <c r="D20" s="13">
        <v>0.411786011935109</v>
      </c>
      <c r="E20" s="14">
        <v>7.4371682172115827</v>
      </c>
      <c r="F20" s="14">
        <v>25.196923880987043</v>
      </c>
      <c r="G20" s="14">
        <v>7.7825968630934899</v>
      </c>
      <c r="H20" s="14">
        <v>21.357035801844184</v>
      </c>
      <c r="I20" s="14">
        <v>4.1961782391216191</v>
      </c>
      <c r="J20" s="14">
        <v>23.919801527423026</v>
      </c>
      <c r="K20" s="13"/>
      <c r="L20" s="13">
        <f>AVERAGE(B20:J20)</f>
        <v>15.482251272701511</v>
      </c>
      <c r="M20" s="15">
        <f>MEDIAN(B20:J20)</f>
        <v>7.7825968630934899</v>
      </c>
      <c r="N20" s="15">
        <f>_xlfn.STDEV.S(C20:J20)</f>
        <v>10.188914490364178</v>
      </c>
      <c r="O20">
        <f>COUNT(B20:J20)</f>
        <v>9</v>
      </c>
      <c r="P20" s="15">
        <f t="shared" si="0"/>
        <v>3.3963048301213927</v>
      </c>
      <c r="Q20" s="15">
        <f t="shared" si="1"/>
        <v>15.569015627200692</v>
      </c>
      <c r="R20" s="15">
        <f t="shared" si="1"/>
        <v>7.7825968630934899</v>
      </c>
    </row>
    <row r="21" spans="1:50" x14ac:dyDescent="0.25">
      <c r="A21" s="11">
        <v>0.6</v>
      </c>
      <c r="B21" s="13">
        <v>30.631138807560422</v>
      </c>
      <c r="C21" s="14">
        <v>6.198785133624451</v>
      </c>
      <c r="D21" s="13">
        <v>7.2795749214933956</v>
      </c>
      <c r="E21" s="14">
        <v>8.5638144473046154</v>
      </c>
      <c r="F21" s="14">
        <v>41.465776309403815</v>
      </c>
      <c r="G21" s="14">
        <v>6.9802269783970123</v>
      </c>
      <c r="H21" s="14">
        <v>11.792672880127844</v>
      </c>
      <c r="I21" s="14">
        <v>7.2761577842956324</v>
      </c>
      <c r="J21" s="14">
        <v>24.915988546717379</v>
      </c>
      <c r="K21" s="13"/>
      <c r="L21" s="13">
        <f>AVERAGE(B21:J21)</f>
        <v>16.122681756547173</v>
      </c>
      <c r="M21" s="15">
        <f>MEDIAN(B21:J21)</f>
        <v>8.5638144473046154</v>
      </c>
      <c r="N21" s="15">
        <f>_xlfn.STDEV.S(C21:J21)</f>
        <v>12.579450080987119</v>
      </c>
      <c r="O21">
        <f>COUNT(B21:J21)</f>
        <v>9</v>
      </c>
      <c r="P21" s="15">
        <f t="shared" si="0"/>
        <v>4.1931500269957063</v>
      </c>
      <c r="Q21" s="15">
        <f t="shared" si="1"/>
        <v>16.213035158695416</v>
      </c>
      <c r="R21" s="15">
        <f t="shared" si="1"/>
        <v>8.5638144473046154</v>
      </c>
    </row>
    <row r="22" spans="1:50" x14ac:dyDescent="0.25">
      <c r="A22" s="11">
        <v>0.8</v>
      </c>
      <c r="B22" s="13">
        <v>37.161889924521205</v>
      </c>
      <c r="C22" s="14">
        <v>4.0823562185022926</v>
      </c>
      <c r="D22" s="13">
        <v>4.303415842918815</v>
      </c>
      <c r="E22" s="14">
        <v>9.5025260886747898</v>
      </c>
      <c r="F22" s="14">
        <v>46.089521036323596</v>
      </c>
      <c r="G22" s="14">
        <v>11.905886548339268</v>
      </c>
      <c r="H22" s="14">
        <v>9.2080318415071094</v>
      </c>
      <c r="I22" s="14">
        <v>12.150049079826724</v>
      </c>
      <c r="J22" s="14">
        <v>25.386357081739273</v>
      </c>
      <c r="K22" s="13"/>
      <c r="L22" s="13">
        <f>AVERAGE(B22:J22)</f>
        <v>17.754448184705897</v>
      </c>
      <c r="M22" s="15">
        <f>MEDIAN(B22:J22)</f>
        <v>11.905886548339268</v>
      </c>
      <c r="N22" s="15">
        <f>_xlfn.STDEV.S(C22:J22)</f>
        <v>14.084683020329475</v>
      </c>
      <c r="O22">
        <f>COUNT(B22:J22)</f>
        <v>9</v>
      </c>
      <c r="P22" s="15">
        <f t="shared" si="0"/>
        <v>4.6948943401098253</v>
      </c>
      <c r="Q22" s="15">
        <f t="shared" si="1"/>
        <v>17.853946197566035</v>
      </c>
      <c r="R22" s="15">
        <f t="shared" si="1"/>
        <v>11.905886548339268</v>
      </c>
    </row>
    <row r="23" spans="1:50" x14ac:dyDescent="0.25">
      <c r="A23" s="11">
        <v>1</v>
      </c>
      <c r="B23" s="13">
        <v>39.610399300425897</v>
      </c>
      <c r="C23" s="14">
        <v>2.492321161756677</v>
      </c>
      <c r="D23" s="13">
        <v>-1.1894086715358982</v>
      </c>
      <c r="E23" s="14">
        <v>12.459491791546949</v>
      </c>
      <c r="F23" s="14">
        <v>52.630707059394474</v>
      </c>
      <c r="G23" s="14">
        <v>8.8137125482516794</v>
      </c>
      <c r="H23" s="14">
        <v>10.113251744434187</v>
      </c>
      <c r="I23" s="14">
        <v>20.903303924622794</v>
      </c>
      <c r="J23" s="14">
        <v>25.525937988473419</v>
      </c>
      <c r="K23" s="13"/>
      <c r="L23" s="13">
        <f>AVERAGE(B23:J23)</f>
        <v>19.039968538596689</v>
      </c>
      <c r="M23" s="15">
        <f>MEDIAN(B23:J23)</f>
        <v>12.459491791546949</v>
      </c>
      <c r="N23" s="15">
        <f>_xlfn.STDEV.S(C23:J23)</f>
        <v>17.036105774258399</v>
      </c>
      <c r="O23">
        <f>COUNT(B23:J23)</f>
        <v>9</v>
      </c>
      <c r="P23" s="15">
        <f t="shared" si="0"/>
        <v>5.6787019247527999</v>
      </c>
      <c r="Q23" s="15">
        <f t="shared" si="1"/>
        <v>19.146670758502452</v>
      </c>
      <c r="R23" s="15">
        <f t="shared" si="1"/>
        <v>12.459491791546949</v>
      </c>
    </row>
    <row r="24" spans="1:50" x14ac:dyDescent="0.25">
      <c r="A24" s="11">
        <v>1.2</v>
      </c>
      <c r="B24" s="13">
        <v>46.136972073741802</v>
      </c>
      <c r="C24" s="14">
        <v>7.7888201903700711</v>
      </c>
      <c r="D24" s="13">
        <v>10.029503711700553</v>
      </c>
      <c r="E24" s="14">
        <v>11.849545517661259</v>
      </c>
      <c r="F24" s="14">
        <v>29.502183895173033</v>
      </c>
      <c r="G24" s="14">
        <v>15.3429388321999</v>
      </c>
      <c r="H24" s="14">
        <v>29.498721244545024</v>
      </c>
      <c r="I24" s="14">
        <v>31.124839094580061</v>
      </c>
      <c r="J24" s="14">
        <v>26.052712506353643</v>
      </c>
      <c r="K24" s="13"/>
      <c r="L24" s="13">
        <f>AVERAGE(B24:J24)</f>
        <v>23.036248562925039</v>
      </c>
      <c r="M24" s="15">
        <f>MEDIAN(B24:J24)</f>
        <v>26.052712506353643</v>
      </c>
      <c r="N24" s="15">
        <f>_xlfn.STDEV.S(C24:J24)</f>
        <v>9.8370990155250944</v>
      </c>
      <c r="O24">
        <f>COUNT(B24:J24)</f>
        <v>9</v>
      </c>
      <c r="P24" s="15">
        <f t="shared" si="0"/>
        <v>3.2790330051750316</v>
      </c>
      <c r="Q24" s="15">
        <f t="shared" si="1"/>
        <v>23.165346405444172</v>
      </c>
      <c r="R24" s="15">
        <f t="shared" si="1"/>
        <v>26.052712506353643</v>
      </c>
    </row>
    <row r="25" spans="1:50" x14ac:dyDescent="0.25">
      <c r="A25" s="11">
        <v>1.4</v>
      </c>
      <c r="B25" s="13">
        <v>51.848767836304447</v>
      </c>
      <c r="C25" s="14">
        <v>11.500710903045849</v>
      </c>
      <c r="D25" s="13">
        <v>7.9688153855350858</v>
      </c>
      <c r="E25" s="14">
        <v>18.608461595975349</v>
      </c>
      <c r="F25" s="14">
        <v>47.366726397132936</v>
      </c>
      <c r="G25" s="14">
        <v>19.467401572832664</v>
      </c>
      <c r="H25" s="14">
        <v>16.05805847535294</v>
      </c>
      <c r="I25" s="14">
        <v>34.535152323797554</v>
      </c>
      <c r="J25" s="14">
        <v>32.569993610508725</v>
      </c>
      <c r="K25" s="13"/>
      <c r="L25" s="13">
        <f>AVERAGE(B25:J25)</f>
        <v>26.658232011165062</v>
      </c>
      <c r="M25" s="15">
        <f>MEDIAN(B25:J25)</f>
        <v>19.467401572832664</v>
      </c>
      <c r="N25" s="15">
        <f>_xlfn.STDEV.S(C25:J25)</f>
        <v>13.38672805818665</v>
      </c>
      <c r="O25">
        <f>COUNT(B25:J25)</f>
        <v>9</v>
      </c>
      <c r="P25" s="15">
        <f t="shared" si="0"/>
        <v>4.4622426860622166</v>
      </c>
      <c r="Q25" s="15">
        <f t="shared" si="1"/>
        <v>26.807627874324602</v>
      </c>
      <c r="R25" s="15">
        <f t="shared" si="1"/>
        <v>19.467401572832664</v>
      </c>
    </row>
    <row r="26" spans="1:50" x14ac:dyDescent="0.25">
      <c r="A26" s="11">
        <v>1.6</v>
      </c>
      <c r="B26" s="13">
        <v>55.931009577360534</v>
      </c>
      <c r="C26" s="14">
        <v>14.14896041735255</v>
      </c>
      <c r="D26" s="13">
        <v>14.836604295093379</v>
      </c>
      <c r="E26" s="14">
        <v>27.526462514553053</v>
      </c>
      <c r="F26" s="14">
        <v>36.201795647142269</v>
      </c>
      <c r="G26" s="14">
        <v>21.528459887762057</v>
      </c>
      <c r="H26" s="14">
        <v>28.335434264029086</v>
      </c>
      <c r="I26" s="14">
        <v>45.979274794129232</v>
      </c>
      <c r="J26" s="14">
        <v>38.507918348356341</v>
      </c>
      <c r="K26" s="13"/>
      <c r="L26" s="13">
        <f>AVERAGE(B26:J26)</f>
        <v>31.443991082864279</v>
      </c>
      <c r="M26" s="15">
        <f>MEDIAN(B26:J26)</f>
        <v>28.335434264029086</v>
      </c>
      <c r="N26" s="15">
        <f>_xlfn.STDEV.S(C26:J26)</f>
        <v>11.383633502328758</v>
      </c>
      <c r="O26">
        <f>COUNT(B26:J26)</f>
        <v>9</v>
      </c>
      <c r="P26" s="15">
        <f t="shared" si="0"/>
        <v>3.7945445007762526</v>
      </c>
      <c r="Q26" s="15">
        <f t="shared" si="1"/>
        <v>31.620206901941778</v>
      </c>
      <c r="R26" s="15">
        <f t="shared" si="1"/>
        <v>28.335434264029086</v>
      </c>
    </row>
    <row r="27" spans="1:50" x14ac:dyDescent="0.25">
      <c r="A27" s="11">
        <v>1.8</v>
      </c>
      <c r="B27" s="13">
        <v>63.681837038628785</v>
      </c>
      <c r="C27" s="14">
        <v>13.617139818168008</v>
      </c>
      <c r="D27" s="13">
        <v>17.583016552320728</v>
      </c>
      <c r="E27" s="14">
        <v>33.159693665018217</v>
      </c>
      <c r="F27" s="14">
        <v>58.531657147123596</v>
      </c>
      <c r="G27" s="14">
        <v>31.609697883495265</v>
      </c>
      <c r="H27" s="14">
        <v>41.389658127293231</v>
      </c>
      <c r="I27" s="14">
        <v>52.770512134766747</v>
      </c>
      <c r="J27" s="14">
        <v>45.255603551983533</v>
      </c>
      <c r="K27" s="13"/>
      <c r="L27" s="13">
        <f>AVERAGE(B27:J27)</f>
        <v>39.73320176875535</v>
      </c>
      <c r="M27" s="15">
        <f>MEDIAN(B27:J27)</f>
        <v>41.389658127293231</v>
      </c>
      <c r="N27" s="15">
        <f>_xlfn.STDEV.S(C27:J27)</f>
        <v>15.887028558801321</v>
      </c>
      <c r="O27">
        <f>COUNT(B27:J27)</f>
        <v>9</v>
      </c>
      <c r="P27" s="15">
        <f t="shared" si="0"/>
        <v>5.2956761862671069</v>
      </c>
      <c r="Q27" s="15">
        <f t="shared" si="1"/>
        <v>39.95587129807182</v>
      </c>
      <c r="R27" s="15">
        <f t="shared" si="1"/>
        <v>41.389658127293231</v>
      </c>
    </row>
    <row r="28" spans="1:50" x14ac:dyDescent="0.25">
      <c r="A28" s="11">
        <v>2</v>
      </c>
      <c r="B28" s="13">
        <v>84.084689056619553</v>
      </c>
      <c r="C28" s="14">
        <v>21.040921243519566</v>
      </c>
      <c r="D28" s="13">
        <v>28.913285813250994</v>
      </c>
      <c r="E28" s="14">
        <v>39.449494248208246</v>
      </c>
      <c r="F28" s="14">
        <v>99.363030574532416</v>
      </c>
      <c r="G28" s="14">
        <v>39.170039852601676</v>
      </c>
      <c r="H28" s="14">
        <v>44.362061492752616</v>
      </c>
      <c r="I28" s="14">
        <v>66.961341554449234</v>
      </c>
      <c r="J28" s="14">
        <v>56.094156563250387</v>
      </c>
      <c r="K28" s="13"/>
      <c r="L28" s="13">
        <f>AVERAGE(B28:J28)</f>
        <v>53.271002266576083</v>
      </c>
      <c r="M28" s="15">
        <f>MEDIAN(B28:J28)</f>
        <v>44.362061492752616</v>
      </c>
      <c r="N28" s="15">
        <f>_xlfn.STDEV.S(C28:J28)</f>
        <v>24.791998063975011</v>
      </c>
      <c r="O28">
        <f>COUNT(B28:J28)</f>
        <v>9</v>
      </c>
      <c r="P28" s="15">
        <f t="shared" si="0"/>
        <v>8.2639993546583366</v>
      </c>
      <c r="Q28" s="15">
        <f t="shared" si="1"/>
        <v>53.569539219876503</v>
      </c>
      <c r="R28" s="15">
        <f t="shared" si="1"/>
        <v>44.362061492752616</v>
      </c>
    </row>
    <row r="29" spans="1:50" x14ac:dyDescent="0.25">
      <c r="A29" s="11">
        <v>2.2000000000000002</v>
      </c>
      <c r="B29" s="13">
        <v>100</v>
      </c>
      <c r="C29" s="14">
        <v>31.639346041554372</v>
      </c>
      <c r="D29" s="13">
        <v>25.822253324002791</v>
      </c>
      <c r="E29" s="14">
        <v>53.155741644681328</v>
      </c>
      <c r="F29" s="14">
        <v>38.436088401090082</v>
      </c>
      <c r="G29" s="14">
        <v>49.823728877182667</v>
      </c>
      <c r="H29" s="14">
        <v>56.639437281428762</v>
      </c>
      <c r="I29" s="14">
        <v>58.870517424807943</v>
      </c>
      <c r="J29" s="14">
        <v>58.893422966795363</v>
      </c>
      <c r="K29" s="13"/>
      <c r="L29" s="13">
        <f>AVERAGE(B29:J29)</f>
        <v>52.586726217949249</v>
      </c>
      <c r="M29" s="15">
        <f>MEDIAN(B29:J29)</f>
        <v>53.155741644681328</v>
      </c>
      <c r="N29" s="15">
        <f>_xlfn.STDEV.S(C29:J29)</f>
        <v>12.972558044172494</v>
      </c>
      <c r="O29">
        <f>COUNT(B29:J29)</f>
        <v>9</v>
      </c>
      <c r="P29" s="15">
        <f t="shared" si="0"/>
        <v>4.3241860147241651</v>
      </c>
      <c r="Q29" s="15">
        <f t="shared" si="1"/>
        <v>52.881428407905986</v>
      </c>
      <c r="R29" s="15">
        <f t="shared" si="1"/>
        <v>53.155741644681328</v>
      </c>
    </row>
    <row r="30" spans="1:50" x14ac:dyDescent="0.25">
      <c r="A30" s="11">
        <v>2.4</v>
      </c>
      <c r="B30" s="13">
        <v>88.166930797675647</v>
      </c>
      <c r="C30" s="14">
        <v>47.534269868202557</v>
      </c>
      <c r="D30" s="13">
        <v>48.489824911822929</v>
      </c>
      <c r="E30" s="14">
        <v>62.261196500859839</v>
      </c>
      <c r="F30" s="14">
        <v>35.881677679471387</v>
      </c>
      <c r="G30" s="14">
        <v>59.103770043606389</v>
      </c>
      <c r="H30" s="14">
        <v>57.673029012694911</v>
      </c>
      <c r="I30" s="13">
        <v>66.014424179015009</v>
      </c>
      <c r="J30" s="13">
        <v>70.298903907468699</v>
      </c>
      <c r="K30" s="13"/>
      <c r="L30" s="13">
        <f>AVERAGE(B30:J30)</f>
        <v>59.491558544535259</v>
      </c>
      <c r="M30" s="15">
        <f>MEDIAN(B30:J30)</f>
        <v>59.103770043606389</v>
      </c>
      <c r="N30" s="15">
        <f>_xlfn.STDEV.S(C30:J30)</f>
        <v>11.270261513081648</v>
      </c>
      <c r="O30">
        <f>COUNT(B30:J30)</f>
        <v>9</v>
      </c>
      <c r="P30" s="15">
        <f t="shared" si="0"/>
        <v>3.7567538376938825</v>
      </c>
      <c r="Q30" s="15">
        <f t="shared" si="1"/>
        <v>59.824956225812272</v>
      </c>
      <c r="R30" s="15">
        <f t="shared" si="1"/>
        <v>59.103770043606389</v>
      </c>
    </row>
    <row r="31" spans="1:50" x14ac:dyDescent="0.25">
      <c r="A31" s="11">
        <v>2.6</v>
      </c>
      <c r="B31" s="13">
        <v>97.956789957649519</v>
      </c>
      <c r="C31" s="14">
        <v>92.0498247162719</v>
      </c>
      <c r="D31" s="13">
        <v>70.468156035601368</v>
      </c>
      <c r="E31" s="14">
        <v>68.645204703972311</v>
      </c>
      <c r="F31" s="14">
        <v>80.224549221637346</v>
      </c>
      <c r="G31" s="14">
        <v>64.601880642396409</v>
      </c>
      <c r="H31" s="14">
        <v>79.644462972337195</v>
      </c>
      <c r="I31" s="13">
        <v>55.975101539401997</v>
      </c>
      <c r="J31" s="13">
        <v>78.599187690111265</v>
      </c>
      <c r="K31" s="13"/>
      <c r="L31" s="13">
        <f>AVERAGE(B31:J31)</f>
        <v>76.462795275486599</v>
      </c>
      <c r="M31" s="15">
        <f>MEDIAN(B31:J31)</f>
        <v>78.599187690111265</v>
      </c>
      <c r="N31" s="15">
        <f>_xlfn.STDEV.S(C31:J31)</f>
        <v>11.158096343106882</v>
      </c>
      <c r="O31">
        <f>COUNT(B31:J31)</f>
        <v>9</v>
      </c>
      <c r="P31" s="15">
        <f t="shared" si="0"/>
        <v>3.7193654477022942</v>
      </c>
      <c r="Q31" s="15">
        <f t="shared" si="1"/>
        <v>76.891301760649924</v>
      </c>
      <c r="R31" s="15">
        <f t="shared" si="1"/>
        <v>78.599187690111265</v>
      </c>
    </row>
    <row r="32" spans="1:50" x14ac:dyDescent="0.25">
      <c r="A32" s="11">
        <v>2.8</v>
      </c>
      <c r="B32" s="13">
        <v>95.917758258943906</v>
      </c>
      <c r="C32" s="14">
        <v>100</v>
      </c>
      <c r="D32" s="13">
        <v>68.407467709435906</v>
      </c>
      <c r="E32" s="14">
        <v>89.016160558837043</v>
      </c>
      <c r="F32" s="14">
        <v>60.125713965729631</v>
      </c>
      <c r="G32" s="14">
        <v>68.49642452718048</v>
      </c>
      <c r="H32" s="14">
        <v>99.677085297786249</v>
      </c>
      <c r="I32" s="13">
        <v>90.662489493390382</v>
      </c>
      <c r="J32" s="13">
        <v>86.634650163402071</v>
      </c>
      <c r="K32" s="13"/>
      <c r="L32" s="13">
        <f>AVERAGE(B32:J32)</f>
        <v>84.326416663856179</v>
      </c>
      <c r="M32" s="15">
        <f>MEDIAN(B32:J32)</f>
        <v>89.016160558837043</v>
      </c>
      <c r="N32" s="15">
        <f>_xlfn.STDEV.S(C32:J32)</f>
        <v>15.220533117380199</v>
      </c>
      <c r="O32">
        <f>COUNT(B32:J32)</f>
        <v>9</v>
      </c>
      <c r="P32" s="15">
        <f t="shared" si="0"/>
        <v>5.0735110391267328</v>
      </c>
      <c r="Q32" s="15">
        <f t="shared" si="1"/>
        <v>84.798991806850339</v>
      </c>
      <c r="R32" s="15">
        <f t="shared" si="1"/>
        <v>89.016160558837043</v>
      </c>
    </row>
    <row r="33" spans="1:18" x14ac:dyDescent="0.25">
      <c r="A33" s="11">
        <v>3</v>
      </c>
      <c r="B33" s="13">
        <v>100</v>
      </c>
      <c r="C33" s="14">
        <v>99.473606141623463</v>
      </c>
      <c r="D33" s="13">
        <v>100</v>
      </c>
      <c r="E33" s="14">
        <v>100</v>
      </c>
      <c r="F33" s="13">
        <v>100</v>
      </c>
      <c r="G33" s="14">
        <v>84.763770106169332</v>
      </c>
      <c r="H33" s="14">
        <v>100</v>
      </c>
      <c r="I33" s="13">
        <v>76.755558951631372</v>
      </c>
      <c r="J33" s="13">
        <v>94.520015360273305</v>
      </c>
      <c r="K33" s="13"/>
      <c r="L33" s="13">
        <f>AVERAGE(B33:J33)</f>
        <v>95.05699450663306</v>
      </c>
      <c r="M33" s="15">
        <f>MEDIAN(B33:J33)</f>
        <v>100</v>
      </c>
      <c r="N33" s="15">
        <f>_xlfn.STDEV.S(C33:J33)</f>
        <v>8.9071950626327983</v>
      </c>
      <c r="O33">
        <f>COUNT(B33:J33)</f>
        <v>9</v>
      </c>
      <c r="P33" s="15">
        <f t="shared" si="0"/>
        <v>2.9690650208775993</v>
      </c>
      <c r="Q33" s="15">
        <f t="shared" si="1"/>
        <v>95.589705068148263</v>
      </c>
      <c r="R33" s="15">
        <f t="shared" si="1"/>
        <v>100</v>
      </c>
    </row>
    <row r="34" spans="1:18" x14ac:dyDescent="0.25">
      <c r="A34" s="11">
        <v>3.2</v>
      </c>
      <c r="B34" s="13"/>
      <c r="C34" s="13"/>
      <c r="D34" s="13"/>
      <c r="E34" s="13"/>
      <c r="F34" s="13"/>
      <c r="G34" s="14">
        <v>93.813305889050852</v>
      </c>
      <c r="H34" s="13">
        <v>92.439296337101766</v>
      </c>
      <c r="I34" s="13">
        <v>82.294819874097016</v>
      </c>
      <c r="J34" s="13">
        <v>92.94160387384818</v>
      </c>
      <c r="K34" s="13"/>
      <c r="L34" s="13">
        <f>AVERAGE(B34:J34)</f>
        <v>90.372256493524446</v>
      </c>
      <c r="M34" s="15">
        <f>MEDIAN(B34:J34)</f>
        <v>92.69045010547498</v>
      </c>
      <c r="N34" s="15">
        <f>_xlfn.STDEV.S(C34:J34)</f>
        <v>5.4147946393509843</v>
      </c>
      <c r="O34">
        <f>COUNT(B34:J34)</f>
        <v>4</v>
      </c>
      <c r="P34" s="15">
        <f t="shared" si="0"/>
        <v>2.7073973196754921</v>
      </c>
      <c r="Q34" s="15">
        <f t="shared" si="1"/>
        <v>90.878713232998791</v>
      </c>
      <c r="R34" s="15">
        <f t="shared" si="1"/>
        <v>92.69045010547498</v>
      </c>
    </row>
    <row r="35" spans="1:18" x14ac:dyDescent="0.25">
      <c r="A35" s="11">
        <v>3.4</v>
      </c>
      <c r="B35" s="13"/>
      <c r="C35" s="13"/>
      <c r="D35" s="13"/>
      <c r="E35" s="13"/>
      <c r="F35" s="13"/>
      <c r="G35" s="14">
        <v>99.656294771613943</v>
      </c>
      <c r="H35" s="13">
        <v>99.159627721697802</v>
      </c>
      <c r="I35" s="13">
        <v>98.954922971122244</v>
      </c>
      <c r="J35" s="13">
        <v>100</v>
      </c>
      <c r="K35" s="13"/>
      <c r="L35" s="13">
        <f>AVERAGE(B35:J35)</f>
        <v>99.442711366108497</v>
      </c>
      <c r="M35" s="15">
        <f>MEDIAN(B35:J35)</f>
        <v>99.407961246655873</v>
      </c>
      <c r="N35" s="15">
        <f>_xlfn.STDEV.S(C35:J35)</f>
        <v>0.47408239810820058</v>
      </c>
      <c r="O35">
        <f>COUNT(B35:J35)</f>
        <v>4</v>
      </c>
      <c r="P35" s="15">
        <f t="shared" si="0"/>
        <v>0.23704119905410029</v>
      </c>
      <c r="Q35" s="15">
        <f t="shared" si="1"/>
        <v>100</v>
      </c>
      <c r="R35" s="15">
        <f t="shared" si="1"/>
        <v>99.407961246655873</v>
      </c>
    </row>
    <row r="36" spans="1:18" x14ac:dyDescent="0.25">
      <c r="A36" s="11">
        <v>3.6</v>
      </c>
      <c r="B36" s="13"/>
      <c r="C36" s="13"/>
      <c r="D36" s="13"/>
      <c r="E36" s="13"/>
      <c r="F36" s="13"/>
      <c r="G36" s="14">
        <v>100</v>
      </c>
      <c r="H36" s="13">
        <v>90.370789453658745</v>
      </c>
      <c r="I36" s="13">
        <v>100</v>
      </c>
      <c r="J36" s="13">
        <v>92.214062298336657</v>
      </c>
      <c r="K36" s="13"/>
      <c r="L36" s="13">
        <f>AVERAGE(B36:J36)</f>
        <v>95.646212937998854</v>
      </c>
      <c r="M36" s="15">
        <f>MEDIAN(B36:J36)</f>
        <v>96.107031149168336</v>
      </c>
      <c r="N36" s="15">
        <f>_xlfn.STDEV.S(C36:J36)</f>
        <v>5.0833281261708168</v>
      </c>
      <c r="O36">
        <f>COUNT(B36:J36)</f>
        <v>4</v>
      </c>
      <c r="P36" s="15">
        <f t="shared" si="0"/>
        <v>2.5416640630854084</v>
      </c>
      <c r="Q36" s="15">
        <f t="shared" si="1"/>
        <v>96.182225548806244</v>
      </c>
      <c r="R36" s="15">
        <f t="shared" si="1"/>
        <v>96.107031149168336</v>
      </c>
    </row>
    <row r="37" spans="1:18" x14ac:dyDescent="0.25">
      <c r="A37" s="11">
        <v>3.8</v>
      </c>
      <c r="B37" s="13"/>
      <c r="C37" s="13"/>
      <c r="D37" s="13"/>
      <c r="E37" s="13"/>
      <c r="F37" s="13"/>
      <c r="G37" s="14">
        <v>98.853924886917454</v>
      </c>
      <c r="H37" s="13">
        <v>92.051534010263126</v>
      </c>
      <c r="I37" s="13">
        <v>93.443875601742192</v>
      </c>
      <c r="J37" s="13">
        <v>91.598376654934015</v>
      </c>
      <c r="K37" s="13"/>
      <c r="L37" s="13">
        <f>AVERAGE(B37:J37)</f>
        <v>93.986927788464186</v>
      </c>
      <c r="M37" s="15">
        <f>MEDIAN(B37:J37)</f>
        <v>92.747704806002659</v>
      </c>
      <c r="N37" s="15">
        <f>_xlfn.STDEV.S(C37:J37)</f>
        <v>3.3383375117985357</v>
      </c>
      <c r="O37">
        <f>COUNT(B37:J37)</f>
        <v>4</v>
      </c>
      <c r="P37" s="15">
        <f t="shared" si="0"/>
        <v>1.6691687558992678</v>
      </c>
      <c r="Q37" s="15">
        <f t="shared" si="1"/>
        <v>94.513641570413057</v>
      </c>
      <c r="R37" s="15">
        <f t="shared" si="1"/>
        <v>92.747704806002659</v>
      </c>
    </row>
    <row r="38" spans="1:18" x14ac:dyDescent="0.25">
      <c r="A38" s="11">
        <v>4</v>
      </c>
      <c r="B38" s="13"/>
      <c r="C38" s="13"/>
      <c r="D38" s="13"/>
      <c r="E38" s="13"/>
      <c r="F38" s="13"/>
      <c r="G38" s="14">
        <v>95.990496687291596</v>
      </c>
      <c r="H38" s="13">
        <v>91.405704605835624</v>
      </c>
      <c r="I38" s="13">
        <v>86.066031469867326</v>
      </c>
      <c r="J38" s="13">
        <v>93.859396137305538</v>
      </c>
      <c r="K38" s="13"/>
      <c r="L38" s="13">
        <f>AVERAGE(B38:J38)</f>
        <v>91.830407225075021</v>
      </c>
      <c r="M38" s="15">
        <f>MEDIAN(B38:J38)</f>
        <v>92.632550371570574</v>
      </c>
      <c r="N38" s="15">
        <f>_xlfn.STDEV.S(C38:J38)</f>
        <v>4.2751818870318203</v>
      </c>
      <c r="O38">
        <f>COUNT(B38:J38)</f>
        <v>4</v>
      </c>
      <c r="P38" s="15">
        <f t="shared" si="0"/>
        <v>2.1375909435159102</v>
      </c>
      <c r="Q38" s="15">
        <f t="shared" si="1"/>
        <v>92.345035612506578</v>
      </c>
      <c r="R38" s="15">
        <f t="shared" si="1"/>
        <v>92.632550371570574</v>
      </c>
    </row>
    <row r="39" spans="1:18" x14ac:dyDescent="0.25">
      <c r="A39" s="4"/>
      <c r="L39" s="15"/>
      <c r="M39" s="15"/>
      <c r="N39" s="15"/>
      <c r="P39" s="15"/>
    </row>
    <row r="40" spans="1:18" x14ac:dyDescent="0.25">
      <c r="L40" s="15"/>
      <c r="M40" s="15"/>
      <c r="N40" s="15"/>
      <c r="P40" s="15"/>
    </row>
    <row r="41" spans="1:18" x14ac:dyDescent="0.25">
      <c r="L41" s="15"/>
      <c r="M41" s="15"/>
      <c r="N41" s="15"/>
      <c r="P41" s="15"/>
    </row>
    <row r="42" spans="1:18" x14ac:dyDescent="0.25">
      <c r="L42" s="15"/>
      <c r="M42" s="15"/>
      <c r="N42" s="15"/>
      <c r="P42" s="15"/>
    </row>
    <row r="43" spans="1:18" x14ac:dyDescent="0.25">
      <c r="L43" s="15"/>
      <c r="M43" s="15"/>
      <c r="N43" s="15"/>
      <c r="P43" s="15"/>
    </row>
    <row r="44" spans="1:18" x14ac:dyDescent="0.25">
      <c r="L44" s="15"/>
      <c r="M44" s="15"/>
      <c r="N44" s="15"/>
      <c r="P44" s="15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306D-F6C1-452E-B33B-10E50088B150}">
  <dimension ref="A1:BD44"/>
  <sheetViews>
    <sheetView workbookViewId="0"/>
  </sheetViews>
  <sheetFormatPr defaultRowHeight="15" x14ac:dyDescent="0.25"/>
  <cols>
    <col min="17" max="17" width="12.7109375" customWidth="1"/>
    <col min="18" max="18" width="11.140625" customWidth="1"/>
    <col min="19" max="19" width="11.7109375" customWidth="1"/>
    <col min="22" max="22" width="11.7109375" customWidth="1"/>
    <col min="23" max="23" width="11" customWidth="1"/>
  </cols>
  <sheetData>
    <row r="1" spans="1:56" x14ac:dyDescent="0.25">
      <c r="A1" t="s">
        <v>56</v>
      </c>
    </row>
    <row r="2" spans="1:56" ht="45" x14ac:dyDescent="0.25">
      <c r="A2" t="s">
        <v>19</v>
      </c>
      <c r="B2" s="9" t="s">
        <v>20</v>
      </c>
      <c r="C2" s="1" t="s">
        <v>21</v>
      </c>
      <c r="D2" s="1" t="s">
        <v>22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/>
      <c r="Q2" s="1" t="s">
        <v>35</v>
      </c>
      <c r="R2" s="1" t="s">
        <v>36</v>
      </c>
      <c r="S2" s="1" t="s">
        <v>37</v>
      </c>
      <c r="T2" s="9" t="s">
        <v>2</v>
      </c>
      <c r="U2" s="9" t="s">
        <v>3</v>
      </c>
      <c r="V2" s="10" t="s">
        <v>38</v>
      </c>
      <c r="W2" s="1" t="s">
        <v>39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x14ac:dyDescent="0.25">
      <c r="A3" s="4">
        <v>-3</v>
      </c>
      <c r="B3" s="12"/>
      <c r="C3" s="13"/>
      <c r="D3" s="14">
        <v>-0.43963864687718579</v>
      </c>
      <c r="E3" s="13">
        <v>-0.99233144109152471</v>
      </c>
      <c r="F3" s="14">
        <v>0.27268182900639565</v>
      </c>
      <c r="G3" s="14">
        <v>-0.34515605522496995</v>
      </c>
      <c r="H3" s="14">
        <v>-2.2286623580972353</v>
      </c>
      <c r="I3" s="14">
        <v>0.36549831870773491</v>
      </c>
      <c r="J3" s="13">
        <v>2.5781312285737017</v>
      </c>
      <c r="K3" s="13">
        <v>1.05</v>
      </c>
      <c r="L3" s="14">
        <v>-1.4824459494209983</v>
      </c>
      <c r="M3" s="13">
        <v>-3.0279890548963255</v>
      </c>
      <c r="N3" s="13">
        <v>-4.0408355807143552</v>
      </c>
      <c r="O3" s="14">
        <f>(N3-AVERAGE(N$3:N$16))/(MAX(N$3:N$34)-AVERAGE(N$3:N$16))*100</f>
        <v>-4.0408355807143552</v>
      </c>
      <c r="Q3" s="15">
        <f>AVERAGE(B3:O3)</f>
        <v>-1.0276319408957597</v>
      </c>
      <c r="R3" s="15">
        <f>MEDIAN(B3:O3)</f>
        <v>-0.71598504398435525</v>
      </c>
      <c r="S3" s="15">
        <f>_xlfn.STDEV.S(E3:O3)</f>
        <v>2.1259080417440224</v>
      </c>
      <c r="T3">
        <f>COUNT(B3:O3)</f>
        <v>12</v>
      </c>
      <c r="U3" s="15">
        <f t="shared" ref="U3:U33" si="0">S3/SQRT(T3)</f>
        <v>0.61369679008665079</v>
      </c>
      <c r="V3" s="15">
        <f>(Q3/MAX(Q$3:Q$33)*100)</f>
        <v>-1.1178672845044568</v>
      </c>
      <c r="W3" s="15">
        <f>(R3/MAX(R$3:R$33)*100)</f>
        <v>-0.73688477586346601</v>
      </c>
      <c r="Z3" s="12"/>
      <c r="AA3" s="12"/>
      <c r="AB3" s="12"/>
      <c r="AC3" s="12"/>
      <c r="AD3" s="12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56" x14ac:dyDescent="0.25">
      <c r="A4" s="4">
        <v>-2.8</v>
      </c>
      <c r="B4" s="12"/>
      <c r="C4" s="13"/>
      <c r="D4" s="14">
        <v>-2.0078362049504297</v>
      </c>
      <c r="E4" s="13">
        <v>2.2758689373568362</v>
      </c>
      <c r="F4" s="14">
        <v>0.7755663350575297</v>
      </c>
      <c r="G4" s="14">
        <v>-1.6372862619658017</v>
      </c>
      <c r="H4" s="14">
        <v>-1.6879675148483646</v>
      </c>
      <c r="I4" s="14">
        <v>-0.82993618229355981</v>
      </c>
      <c r="J4" s="13">
        <v>2.5781312285737017</v>
      </c>
      <c r="K4" s="13">
        <v>2.09</v>
      </c>
      <c r="L4" s="14">
        <v>-0.37007786779855195</v>
      </c>
      <c r="M4" s="13">
        <v>-10.994336545192088</v>
      </c>
      <c r="N4" s="13">
        <v>0.82507810205335064</v>
      </c>
      <c r="O4" s="14">
        <f t="shared" ref="O4:O33" si="1">(N4-AVERAGE(N$3:N$16))/(MAX(N$3:N$34)-AVERAGE(N$3:N$16))*100</f>
        <v>0.82507810205335064</v>
      </c>
      <c r="Q4" s="15">
        <f>AVERAGE(B4:O4)</f>
        <v>-0.67980982266283563</v>
      </c>
      <c r="R4" s="15">
        <f>MEDIAN(B4:O4)</f>
        <v>0.20274423362948885</v>
      </c>
      <c r="S4" s="15">
        <f>_xlfn.STDEV.S(E4:O4)</f>
        <v>3.7676292620839447</v>
      </c>
      <c r="T4">
        <f>COUNT(B4:O4)</f>
        <v>12</v>
      </c>
      <c r="U4" s="15">
        <f t="shared" si="0"/>
        <v>1.0876208843354382</v>
      </c>
      <c r="V4" s="15">
        <f t="shared" ref="V4:W33" si="2">(Q4/MAX(Q$3:Q$33)*100)</f>
        <v>-0.73950325033410613</v>
      </c>
      <c r="W4" s="15">
        <f t="shared" si="2"/>
        <v>0.20866237418073852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 x14ac:dyDescent="0.25">
      <c r="A5" s="4">
        <v>-2.6</v>
      </c>
      <c r="B5" s="12"/>
      <c r="C5" s="13"/>
      <c r="D5" s="14">
        <v>4.661355801202216</v>
      </c>
      <c r="E5" s="13">
        <v>3.2096404740563687</v>
      </c>
      <c r="F5" s="14">
        <v>-0.39840295551917876</v>
      </c>
      <c r="G5" s="14">
        <v>1.1630641860902691</v>
      </c>
      <c r="H5" s="14">
        <v>-0.87761667560581169</v>
      </c>
      <c r="I5" s="14">
        <v>-1.3616937362088117</v>
      </c>
      <c r="J5" s="13">
        <v>-1.1654907119508933</v>
      </c>
      <c r="K5" s="13">
        <v>0.17</v>
      </c>
      <c r="L5" s="14">
        <v>-2.2760652825083589</v>
      </c>
      <c r="M5" s="13">
        <v>1.0935056148917739</v>
      </c>
      <c r="N5" s="13">
        <v>-1.3025909410518648</v>
      </c>
      <c r="O5" s="14">
        <f t="shared" si="1"/>
        <v>-1.3025909410518648</v>
      </c>
      <c r="Q5" s="15">
        <f>AVERAGE(B5:O5)</f>
        <v>0.13442623602865367</v>
      </c>
      <c r="R5" s="15">
        <f>MEDIAN(B5:O5)</f>
        <v>-0.63800981556249525</v>
      </c>
      <c r="S5" s="15">
        <f>_xlfn.STDEV.S(E5:O5)</f>
        <v>1.5732111120736822</v>
      </c>
      <c r="T5">
        <f>COUNT(B5:O5)</f>
        <v>12</v>
      </c>
      <c r="U5" s="15">
        <f t="shared" si="0"/>
        <v>0.45414692952392549</v>
      </c>
      <c r="V5" s="15">
        <f t="shared" si="2"/>
        <v>0.14623007076300026</v>
      </c>
      <c r="W5" s="15">
        <f t="shared" si="2"/>
        <v>-0.65663343653548922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x14ac:dyDescent="0.25">
      <c r="A6" s="4">
        <v>-2.4</v>
      </c>
      <c r="B6" s="12"/>
      <c r="C6" s="13"/>
      <c r="D6" s="14">
        <v>-1.3543089561547494</v>
      </c>
      <c r="E6" s="13">
        <v>-2.2368290010955092</v>
      </c>
      <c r="F6" s="14">
        <v>-1.9070564736725792</v>
      </c>
      <c r="G6" s="14">
        <v>-2.2811463649834196</v>
      </c>
      <c r="H6" s="14">
        <v>-1.2827920952270886</v>
      </c>
      <c r="I6" s="14">
        <v>0.36549831870773491</v>
      </c>
      <c r="J6" s="13">
        <v>-5.4517459937813966</v>
      </c>
      <c r="K6" s="13">
        <v>-0.56999999999999995</v>
      </c>
      <c r="L6" s="14">
        <v>-3.2290589898632622</v>
      </c>
      <c r="M6" s="13">
        <v>8.8769881539682718</v>
      </c>
      <c r="N6" s="13">
        <v>4.1707831566580333</v>
      </c>
      <c r="O6" s="14">
        <f t="shared" si="1"/>
        <v>4.1707831566580333</v>
      </c>
      <c r="Q6" s="15">
        <f>AVERAGE(B6:O6)</f>
        <v>-6.0740424065494437E-2</v>
      </c>
      <c r="R6" s="15">
        <f>MEDIAN(B6:O6)</f>
        <v>-1.3185505256909189</v>
      </c>
      <c r="S6" s="15">
        <f>_xlfn.STDEV.S(E6:O6)</f>
        <v>4.1188896738366383</v>
      </c>
      <c r="T6">
        <f>COUNT(B6:O6)</f>
        <v>12</v>
      </c>
      <c r="U6" s="15">
        <f t="shared" si="0"/>
        <v>1.1890210309759766</v>
      </c>
      <c r="V6" s="15">
        <f t="shared" si="2"/>
        <v>-6.6073980583512243E-2</v>
      </c>
      <c r="W6" s="15">
        <f t="shared" si="2"/>
        <v>-1.3570392520791796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x14ac:dyDescent="0.25">
      <c r="A7" s="4">
        <v>-2.2000000000000002</v>
      </c>
      <c r="B7" s="12"/>
      <c r="C7" s="13"/>
      <c r="D7" s="14">
        <v>5.1849811173479328</v>
      </c>
      <c r="E7" s="13">
        <v>-5.8559904391993642E-2</v>
      </c>
      <c r="F7" s="14">
        <v>2.11601957473649</v>
      </c>
      <c r="G7" s="14">
        <v>-2.0672613307618137</v>
      </c>
      <c r="H7" s="14">
        <v>1.5534358421218479</v>
      </c>
      <c r="I7" s="14">
        <v>-0.96321556920838103</v>
      </c>
      <c r="J7" s="13">
        <v>-1.7026429083951244</v>
      </c>
      <c r="K7" s="13">
        <v>-0.86</v>
      </c>
      <c r="L7" s="14">
        <v>0.7406639446987161</v>
      </c>
      <c r="M7" s="13">
        <v>15.74614593694843</v>
      </c>
      <c r="N7" s="13">
        <v>-5.5641593904924651</v>
      </c>
      <c r="O7" s="14">
        <f t="shared" si="1"/>
        <v>-5.5641593904924651</v>
      </c>
      <c r="Q7" s="15">
        <f>AVERAGE(B7:O7)</f>
        <v>0.71343732684259786</v>
      </c>
      <c r="R7" s="15">
        <f>MEDIAN(B7:O7)</f>
        <v>-0.45927995219599682</v>
      </c>
      <c r="S7" s="15">
        <f>_xlfn.STDEV.S(E7:O7)</f>
        <v>5.7018174563893753</v>
      </c>
      <c r="T7">
        <f>COUNT(B7:O7)</f>
        <v>12</v>
      </c>
      <c r="U7" s="15">
        <f t="shared" si="0"/>
        <v>1.6459729216582566</v>
      </c>
      <c r="V7" s="15">
        <f t="shared" si="2"/>
        <v>0.77608355237232995</v>
      </c>
      <c r="W7" s="15">
        <f t="shared" si="2"/>
        <v>-0.47268641639381165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x14ac:dyDescent="0.25">
      <c r="A8" s="4">
        <v>-2</v>
      </c>
      <c r="B8" s="13"/>
      <c r="C8" s="13">
        <v>7.7602312101810927E-2</v>
      </c>
      <c r="D8" s="14">
        <v>-0.70078170735906686</v>
      </c>
      <c r="E8" s="13">
        <v>-3.4813265610994923</v>
      </c>
      <c r="F8" s="14">
        <v>1.2784508411086637</v>
      </c>
      <c r="G8" s="14">
        <v>1.8091292894606859</v>
      </c>
      <c r="H8" s="14">
        <v>-1.2827920952270886</v>
      </c>
      <c r="I8" s="14">
        <v>1.0291752657937776</v>
      </c>
      <c r="J8" s="14">
        <v>1.5093079805469121</v>
      </c>
      <c r="K8" s="14">
        <v>-2.19</v>
      </c>
      <c r="L8" s="14">
        <v>-1.6418203236885416</v>
      </c>
      <c r="M8" s="14">
        <v>-3.0279890548963255</v>
      </c>
      <c r="N8" s="13">
        <v>3.5633227417158415</v>
      </c>
      <c r="O8" s="14">
        <f t="shared" si="1"/>
        <v>3.5633227417158415</v>
      </c>
      <c r="Q8" s="15">
        <f>AVERAGE(B8:O8)</f>
        <v>3.8892417705616807E-2</v>
      </c>
      <c r="R8" s="15">
        <f>MEDIAN(B8:O8)</f>
        <v>7.7602312101810927E-2</v>
      </c>
      <c r="S8" s="15">
        <f>_xlfn.STDEV.S(E8:O8)</f>
        <v>2.5288116967922041</v>
      </c>
      <c r="T8">
        <f>COUNT(B8:O8)</f>
        <v>13</v>
      </c>
      <c r="U8" s="15">
        <f t="shared" si="0"/>
        <v>0.70136617221364517</v>
      </c>
      <c r="V8" s="15">
        <f t="shared" si="2"/>
        <v>4.2307522409719515E-2</v>
      </c>
      <c r="W8" s="15">
        <f t="shared" si="2"/>
        <v>7.9867537513645587E-2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x14ac:dyDescent="0.25">
      <c r="A9" s="4">
        <v>-1.8</v>
      </c>
      <c r="B9" s="13"/>
      <c r="C9" s="13">
        <v>0.95134686317403239</v>
      </c>
      <c r="D9" s="14">
        <v>3.7453462967426945</v>
      </c>
      <c r="E9" s="13">
        <v>-0.21471964943730765</v>
      </c>
      <c r="F9" s="14">
        <v>-1.9070564736725792</v>
      </c>
      <c r="G9" s="14">
        <v>1.5930392548862808</v>
      </c>
      <c r="H9" s="14">
        <v>-1.1472726715994932</v>
      </c>
      <c r="I9" s="14">
        <v>1.4276534327942108</v>
      </c>
      <c r="J9" s="14">
        <v>-2.2397951048393603</v>
      </c>
      <c r="K9" s="14">
        <v>-0.56999999999999995</v>
      </c>
      <c r="L9" s="14">
        <v>-2.1166909082408156</v>
      </c>
      <c r="M9" s="14">
        <v>-0.73983274220395545</v>
      </c>
      <c r="N9" s="13">
        <v>-1.6078787393305038</v>
      </c>
      <c r="O9" s="14">
        <f t="shared" si="1"/>
        <v>-1.6078787393305038</v>
      </c>
      <c r="Q9" s="15">
        <f>AVERAGE(B9:O9)</f>
        <v>-0.3410568600813309</v>
      </c>
      <c r="R9" s="15">
        <f>MEDIAN(B9:O9)</f>
        <v>-0.73983274220395545</v>
      </c>
      <c r="S9" s="15">
        <f>_xlfn.STDEV.S(E9:O9)</f>
        <v>1.3242513837375838</v>
      </c>
      <c r="T9">
        <f>COUNT(B9:O9)</f>
        <v>13</v>
      </c>
      <c r="U9" s="15">
        <f t="shared" si="0"/>
        <v>0.36728125120538446</v>
      </c>
      <c r="V9" s="15">
        <f t="shared" si="2"/>
        <v>-0.3710047253965294</v>
      </c>
      <c r="W9" s="15">
        <f t="shared" si="2"/>
        <v>-0.76142859267228968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3"/>
    </row>
    <row r="10" spans="1:56" x14ac:dyDescent="0.25">
      <c r="A10" s="4">
        <v>-1.6</v>
      </c>
      <c r="B10" s="13"/>
      <c r="C10" s="13">
        <v>-0.17149152921263847</v>
      </c>
      <c r="D10" s="14">
        <v>0.21522779710045215</v>
      </c>
      <c r="E10" s="13">
        <v>1.498257145702619</v>
      </c>
      <c r="F10" s="14">
        <v>-0.23020267704473835</v>
      </c>
      <c r="G10" s="14">
        <v>-0.77513112402097972</v>
      </c>
      <c r="H10" s="14">
        <v>0.74308500287929546</v>
      </c>
      <c r="I10" s="14">
        <v>-3.2979848292695881E-2</v>
      </c>
      <c r="J10" s="14">
        <v>2.5781312285737017</v>
      </c>
      <c r="K10" s="14">
        <v>-0.42</v>
      </c>
      <c r="L10" s="14">
        <v>1.5359095469112567</v>
      </c>
      <c r="M10" s="14">
        <v>-5.7756521680883877</v>
      </c>
      <c r="N10" s="13">
        <v>0.21761768711115853</v>
      </c>
      <c r="O10" s="14">
        <f t="shared" si="1"/>
        <v>0.21761768711115853</v>
      </c>
      <c r="Q10" s="15">
        <f>AVERAGE(B10:O10)</f>
        <v>-3.0739327020753663E-2</v>
      </c>
      <c r="R10" s="15">
        <f>MEDIAN(B10:O10)</f>
        <v>0.21522779710045215</v>
      </c>
      <c r="S10" s="15">
        <f>_xlfn.STDEV.S(E10:O10)</f>
        <v>2.1463700013863662</v>
      </c>
      <c r="T10">
        <f>COUNT(B10:O10)</f>
        <v>13</v>
      </c>
      <c r="U10" s="15">
        <f t="shared" si="0"/>
        <v>0.59529593047048135</v>
      </c>
      <c r="V10" s="15">
        <f t="shared" si="2"/>
        <v>-3.3438516901519715E-2</v>
      </c>
      <c r="W10" s="15">
        <f t="shared" si="2"/>
        <v>0.22151033510892679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3"/>
    </row>
    <row r="11" spans="1:56" x14ac:dyDescent="0.25">
      <c r="A11" s="4">
        <v>-1.4</v>
      </c>
      <c r="B11" s="13"/>
      <c r="C11" s="13">
        <v>2.6975585610040409</v>
      </c>
      <c r="D11" s="14">
        <v>-0.70078170735906686</v>
      </c>
      <c r="E11" s="13">
        <v>5.5440693158051984</v>
      </c>
      <c r="F11" s="14">
        <v>4.4622418265177179</v>
      </c>
      <c r="G11" s="14">
        <v>-0.34515605522496995</v>
      </c>
      <c r="H11" s="14">
        <v>1.4179164184942539</v>
      </c>
      <c r="I11" s="14">
        <v>-2.0253706832948559</v>
      </c>
      <c r="J11" s="14">
        <v>5.7900821175157438</v>
      </c>
      <c r="K11" s="14">
        <v>1.79</v>
      </c>
      <c r="L11" s="14">
        <v>-1.1653234700110895</v>
      </c>
      <c r="M11" s="14">
        <v>-5.7756521680883877</v>
      </c>
      <c r="N11" s="13">
        <v>8.432351606098635</v>
      </c>
      <c r="O11" s="14">
        <f t="shared" si="1"/>
        <v>8.432351606098635</v>
      </c>
      <c r="Q11" s="15">
        <f>AVERAGE(B11:O11)</f>
        <v>2.1964836436581425</v>
      </c>
      <c r="R11" s="15">
        <f>MEDIAN(B11:O11)</f>
        <v>1.79</v>
      </c>
      <c r="S11" s="15">
        <f>_xlfn.STDEV.S(E11:O11)</f>
        <v>4.5433043238831052</v>
      </c>
      <c r="T11">
        <f>COUNT(B11:O11)</f>
        <v>13</v>
      </c>
      <c r="U11" s="15">
        <f t="shared" si="0"/>
        <v>1.2600858999844453</v>
      </c>
      <c r="V11" s="15">
        <f t="shared" si="2"/>
        <v>2.3893546983896732</v>
      </c>
      <c r="W11" s="15">
        <f t="shared" si="2"/>
        <v>1.8422504211197261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x14ac:dyDescent="0.25">
      <c r="A12" s="4">
        <v>-1.2</v>
      </c>
      <c r="B12" s="13"/>
      <c r="C12" s="13">
        <v>0.57706739904514093</v>
      </c>
      <c r="D12" s="14">
        <v>-1.0931658956728685</v>
      </c>
      <c r="E12" s="13">
        <v>8.4999502041629338</v>
      </c>
      <c r="F12" s="14">
        <v>0.60736605658308929</v>
      </c>
      <c r="G12" s="14">
        <v>1.5930392548862808</v>
      </c>
      <c r="H12" s="14">
        <v>1.4179164184942539</v>
      </c>
      <c r="I12" s="14">
        <v>-0.43145801529312899</v>
      </c>
      <c r="J12" s="14">
        <v>-1.1654907119508933</v>
      </c>
      <c r="K12" s="14">
        <v>1.2</v>
      </c>
      <c r="L12" s="14">
        <v>6.1415037094182328</v>
      </c>
      <c r="M12" s="14">
        <v>0.17449201389238145</v>
      </c>
      <c r="N12" s="13">
        <v>-2.5206269525513352</v>
      </c>
      <c r="O12" s="14">
        <f t="shared" si="1"/>
        <v>-2.5206269525513352</v>
      </c>
      <c r="Q12" s="15">
        <f>AVERAGE(B12:O12)</f>
        <v>0.95999742526636567</v>
      </c>
      <c r="R12" s="15">
        <f>MEDIAN(B12:O12)</f>
        <v>0.57706739904514093</v>
      </c>
      <c r="S12" s="15">
        <f>_xlfn.STDEV.S(E12:O12)</f>
        <v>3.3948804320338732</v>
      </c>
      <c r="T12">
        <f>COUNT(B12:O12)</f>
        <v>13</v>
      </c>
      <c r="U12" s="15">
        <f t="shared" si="0"/>
        <v>0.94157042090519005</v>
      </c>
      <c r="V12" s="15">
        <f t="shared" si="2"/>
        <v>1.0442938490003979</v>
      </c>
      <c r="W12" s="15">
        <f t="shared" si="2"/>
        <v>0.59391209994713734</v>
      </c>
      <c r="Z12" s="13"/>
      <c r="AA12" s="13"/>
      <c r="AB12" s="13"/>
      <c r="AC12" s="13"/>
      <c r="AD12" s="13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3"/>
      <c r="BB12" s="13"/>
      <c r="BC12" s="13"/>
      <c r="BD12" s="13"/>
    </row>
    <row r="13" spans="1:56" x14ac:dyDescent="0.25">
      <c r="A13" s="4">
        <v>-1</v>
      </c>
      <c r="B13" s="13">
        <v>0.38195068227795764</v>
      </c>
      <c r="C13" s="13">
        <v>-1.2943299215993083</v>
      </c>
      <c r="D13" s="14">
        <v>-1.7466931444685487</v>
      </c>
      <c r="E13" s="13">
        <v>5.3879095707598861</v>
      </c>
      <c r="F13" s="14">
        <v>0.7755663350575297</v>
      </c>
      <c r="G13" s="14">
        <v>4.8233647717383628</v>
      </c>
      <c r="H13" s="14">
        <v>-0.20278525999085215</v>
      </c>
      <c r="I13" s="14">
        <v>1.6928522128798227</v>
      </c>
      <c r="J13" s="14">
        <v>-3.3086183528661453</v>
      </c>
      <c r="K13" s="14">
        <v>0.32</v>
      </c>
      <c r="L13" s="14">
        <v>-1.0059490957435475</v>
      </c>
      <c r="M13" s="14">
        <v>-5.7756521680883877</v>
      </c>
      <c r="N13" s="13">
        <v>-3.7386629640508042</v>
      </c>
      <c r="O13" s="14">
        <f t="shared" si="1"/>
        <v>-3.7386629640508042</v>
      </c>
      <c r="Q13" s="15">
        <f>AVERAGE(B13:O13)</f>
        <v>-0.53069359272463146</v>
      </c>
      <c r="R13" s="15">
        <f>MEDIAN(B13:O13)</f>
        <v>-0.60436717786719985</v>
      </c>
      <c r="S13" s="15">
        <f>_xlfn.STDEV.S(E13:O13)</f>
        <v>3.565227070124585</v>
      </c>
      <c r="T13">
        <f>COUNT(B13:O13)</f>
        <v>14</v>
      </c>
      <c r="U13" s="15">
        <f t="shared" si="0"/>
        <v>0.95284701446129072</v>
      </c>
      <c r="V13" s="15">
        <f t="shared" si="2"/>
        <v>-0.57729327183610302</v>
      </c>
      <c r="W13" s="15">
        <f t="shared" si="2"/>
        <v>-0.62200876421049678</v>
      </c>
      <c r="Z13" s="13"/>
      <c r="AA13" s="13"/>
      <c r="AB13" s="13"/>
      <c r="AC13" s="13"/>
      <c r="AD13" s="1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3"/>
      <c r="BB13" s="13"/>
      <c r="BC13" s="13"/>
      <c r="BD13" s="13"/>
    </row>
    <row r="14" spans="1:56" x14ac:dyDescent="0.25">
      <c r="A14" s="4">
        <v>-0.8</v>
      </c>
      <c r="B14" s="13">
        <v>-0.38195068227795764</v>
      </c>
      <c r="C14" s="13">
        <v>-1.2943299215993083</v>
      </c>
      <c r="D14" s="14">
        <v>1.6535234225237356</v>
      </c>
      <c r="E14" s="13">
        <v>9.2775619958171482</v>
      </c>
      <c r="F14" s="14">
        <v>1.446651119583104</v>
      </c>
      <c r="G14" s="14">
        <v>0.30090904814544683</v>
      </c>
      <c r="H14" s="14">
        <v>-0.33830468361844618</v>
      </c>
      <c r="I14" s="14">
        <v>4.7473981619684542</v>
      </c>
      <c r="J14" s="14">
        <v>13.819959339870838</v>
      </c>
      <c r="K14" s="14">
        <v>-0.86</v>
      </c>
      <c r="L14" s="14">
        <v>-1.0059490957435475</v>
      </c>
      <c r="M14" s="14">
        <v>5.66981824027651</v>
      </c>
      <c r="N14" s="13">
        <v>-8.7670111167480691E-2</v>
      </c>
      <c r="O14" s="14">
        <f t="shared" si="1"/>
        <v>-8.7670111167480691E-2</v>
      </c>
      <c r="Q14" s="15">
        <f>AVERAGE(B14:O14)</f>
        <v>2.3471390516150725</v>
      </c>
      <c r="R14" s="15">
        <f>MEDIAN(B14:O14)</f>
        <v>0.10661946848898307</v>
      </c>
      <c r="S14" s="15">
        <f>_xlfn.STDEV.S(E14:O14)</f>
        <v>4.8735642829339074</v>
      </c>
      <c r="T14">
        <f>COUNT(B14:O14)</f>
        <v>14</v>
      </c>
      <c r="U14" s="15">
        <f t="shared" si="0"/>
        <v>1.3025148427969502</v>
      </c>
      <c r="V14" s="15">
        <f t="shared" si="2"/>
        <v>2.5532390086047916</v>
      </c>
      <c r="W14" s="15">
        <f t="shared" si="2"/>
        <v>0.10973170990133543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x14ac:dyDescent="0.25">
      <c r="A15" s="4">
        <v>-0.6</v>
      </c>
      <c r="B15" s="13">
        <v>6.3306958688401682</v>
      </c>
      <c r="C15" s="13">
        <v>-1.5434237629137577</v>
      </c>
      <c r="D15" s="14">
        <v>-4.6246235904970687</v>
      </c>
      <c r="E15" s="13">
        <v>13.790259934269496</v>
      </c>
      <c r="F15" s="14">
        <v>-1.2359716891470049</v>
      </c>
      <c r="G15" s="14">
        <v>-1.8511712961874081</v>
      </c>
      <c r="H15" s="14">
        <v>3.3082740929730425</v>
      </c>
      <c r="I15" s="14">
        <v>4.083721214882412</v>
      </c>
      <c r="J15" s="14">
        <v>18.358347285338436</v>
      </c>
      <c r="K15" s="14">
        <v>-1.6</v>
      </c>
      <c r="L15" s="14">
        <v>-1.0059490957435475</v>
      </c>
      <c r="M15" s="14">
        <v>2.0078303709881107</v>
      </c>
      <c r="N15" s="13">
        <v>3.8686105399944806</v>
      </c>
      <c r="O15" s="14">
        <f t="shared" si="1"/>
        <v>3.8686105399944806</v>
      </c>
      <c r="Q15" s="15">
        <f>AVERAGE(B15:O15)</f>
        <v>3.1253721723422743</v>
      </c>
      <c r="R15" s="15">
        <f>MEDIAN(B15:O15)</f>
        <v>2.6580522319805766</v>
      </c>
      <c r="S15" s="15">
        <f>_xlfn.STDEV.S(E15:O15)</f>
        <v>6.5157971615865113</v>
      </c>
      <c r="T15">
        <f>COUNT(B15:O15)</f>
        <v>14</v>
      </c>
      <c r="U15" s="15">
        <f t="shared" si="0"/>
        <v>1.7414200414550607</v>
      </c>
      <c r="V15" s="15">
        <f t="shared" si="2"/>
        <v>3.3998080093896674</v>
      </c>
      <c r="W15" s="15">
        <f t="shared" si="2"/>
        <v>2.7356412534773438</v>
      </c>
      <c r="Z15" s="13"/>
      <c r="AA15" s="13"/>
      <c r="AB15" s="13"/>
      <c r="AC15" s="13"/>
      <c r="AD15" s="13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3"/>
      <c r="BB15" s="13"/>
      <c r="BC15" s="13"/>
      <c r="BD15" s="13"/>
    </row>
    <row r="16" spans="1:56" x14ac:dyDescent="0.25">
      <c r="A16" s="4">
        <v>-0.4</v>
      </c>
      <c r="B16" s="13">
        <v>3.2797769220555058</v>
      </c>
      <c r="C16" s="13">
        <v>2.4484647196895937</v>
      </c>
      <c r="D16" s="14">
        <v>-2.7926045815780305</v>
      </c>
      <c r="E16" s="13">
        <v>20.17050094612091</v>
      </c>
      <c r="F16" s="14">
        <v>0.10448155053195524</v>
      </c>
      <c r="G16" s="14">
        <v>0.51699908271985207</v>
      </c>
      <c r="H16" s="14">
        <v>0.60756557925170152</v>
      </c>
      <c r="I16" s="14">
        <v>12.185203948061837</v>
      </c>
      <c r="J16" s="14">
        <v>26.262158175874994</v>
      </c>
      <c r="K16" s="14">
        <v>0.46</v>
      </c>
      <c r="L16" s="14">
        <v>6.6180005630956842</v>
      </c>
      <c r="M16" s="14">
        <v>1.5483235704884146</v>
      </c>
      <c r="N16" s="13">
        <v>-2.215339154272693</v>
      </c>
      <c r="O16" s="14">
        <f t="shared" si="1"/>
        <v>-2.215339154272693</v>
      </c>
      <c r="Q16" s="15">
        <f>AVERAGE(B16:O16)</f>
        <v>4.7841565834119306</v>
      </c>
      <c r="R16" s="15">
        <f>MEDIAN(B16:O16)</f>
        <v>1.077944574870058</v>
      </c>
      <c r="S16" s="15">
        <f>_xlfn.STDEV.S(E16:O16)</f>
        <v>9.6386715935085956</v>
      </c>
      <c r="T16">
        <f>COUNT(B16:O16)</f>
        <v>14</v>
      </c>
      <c r="U16" s="15">
        <f t="shared" si="0"/>
        <v>2.5760433404671139</v>
      </c>
      <c r="V16" s="15">
        <f t="shared" si="2"/>
        <v>5.2042486377769244</v>
      </c>
      <c r="W16" s="15">
        <f t="shared" si="2"/>
        <v>1.1094099703899936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x14ac:dyDescent="0.25">
      <c r="A17" s="4">
        <v>-0.2</v>
      </c>
      <c r="B17" s="13">
        <v>8.1615596710068985</v>
      </c>
      <c r="C17" s="13">
        <v>11.429894454468524</v>
      </c>
      <c r="D17" s="14">
        <v>6.8844198032530972</v>
      </c>
      <c r="E17" s="13">
        <v>27.017627726322079</v>
      </c>
      <c r="F17" s="14">
        <v>0.27268182900639565</v>
      </c>
      <c r="G17" s="14">
        <v>-2.4972363995578251</v>
      </c>
      <c r="H17" s="14">
        <v>2.6334426773580843</v>
      </c>
      <c r="I17" s="14">
        <v>19.888208514240834</v>
      </c>
      <c r="J17" s="14">
        <v>37.887666427489428</v>
      </c>
      <c r="K17" s="14">
        <v>0.61</v>
      </c>
      <c r="L17" s="14">
        <v>-1.7995684288309068</v>
      </c>
      <c r="M17" s="14">
        <v>10.250819710564306</v>
      </c>
      <c r="N17" s="13">
        <v>1.4325385169955396</v>
      </c>
      <c r="O17" s="14">
        <f t="shared" si="1"/>
        <v>1.4325385169955396</v>
      </c>
      <c r="Q17" s="15">
        <f>AVERAGE(B17:O17)</f>
        <v>8.8288995013794267</v>
      </c>
      <c r="R17" s="15">
        <f>MEDIAN(B17:O17)</f>
        <v>4.758931240305591</v>
      </c>
      <c r="S17" s="15">
        <f>_xlfn.STDEV.S(E17:O17)</f>
        <v>13.525430801715208</v>
      </c>
      <c r="T17">
        <f>COUNT(B17:O17)</f>
        <v>14</v>
      </c>
      <c r="U17" s="15">
        <f t="shared" si="0"/>
        <v>3.6148234334669644</v>
      </c>
      <c r="V17" s="15">
        <f t="shared" si="2"/>
        <v>9.6041564279977099</v>
      </c>
      <c r="W17" s="15">
        <f t="shared" si="2"/>
        <v>4.8978452969456958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x14ac:dyDescent="0.25">
      <c r="A18" s="4">
        <v>0</v>
      </c>
      <c r="B18" s="13">
        <v>8.9238988650831477</v>
      </c>
      <c r="C18" s="13">
        <v>12.927012310984082</v>
      </c>
      <c r="D18" s="14">
        <v>11.13502531078894</v>
      </c>
      <c r="E18" s="13">
        <v>45.691464993526552</v>
      </c>
      <c r="F18" s="14">
        <v>2.2035523727180863</v>
      </c>
      <c r="G18" s="14">
        <v>-0.34515605522496995</v>
      </c>
      <c r="H18" s="14">
        <v>17.082855508834939</v>
      </c>
      <c r="I18" s="14">
        <v>27.459293687249037</v>
      </c>
      <c r="J18" s="14">
        <v>42.727517340349202</v>
      </c>
      <c r="K18" s="14">
        <v>6.57</v>
      </c>
      <c r="L18" s="14">
        <v>2.0628207434692576</v>
      </c>
      <c r="M18" s="14">
        <v>5.2150002846798698</v>
      </c>
      <c r="N18" s="13">
        <v>15.566117504650522</v>
      </c>
      <c r="O18" s="14">
        <f t="shared" si="1"/>
        <v>15.566117504650522</v>
      </c>
      <c r="Q18" s="15">
        <f>AVERAGE(B18:O18)</f>
        <v>15.19896574083994</v>
      </c>
      <c r="R18" s="15">
        <f>MEDIAN(B18:O18)</f>
        <v>12.031018810886511</v>
      </c>
      <c r="S18" s="15">
        <f>_xlfn.STDEV.S(E18:O18)</f>
        <v>16.076341346348087</v>
      </c>
      <c r="T18">
        <f>COUNT(B18:O18)</f>
        <v>14</v>
      </c>
      <c r="U18" s="15">
        <f t="shared" si="0"/>
        <v>4.2965829536330462</v>
      </c>
      <c r="V18" s="15">
        <f t="shared" si="2"/>
        <v>16.533571879031811</v>
      </c>
      <c r="W18" s="15">
        <f t="shared" si="2"/>
        <v>12.382206408298895</v>
      </c>
    </row>
    <row r="19" spans="1:56" x14ac:dyDescent="0.25">
      <c r="A19" s="4">
        <v>0.2</v>
      </c>
      <c r="B19" s="13">
        <v>26.164012278659971</v>
      </c>
      <c r="C19" s="13">
        <v>21.159883117505231</v>
      </c>
      <c r="D19" s="14">
        <v>12.115316183982459</v>
      </c>
      <c r="E19" s="13">
        <v>70.154367094910867</v>
      </c>
      <c r="F19" s="14">
        <v>5.5486783191128302</v>
      </c>
      <c r="G19" s="14">
        <v>15.160406425665027</v>
      </c>
      <c r="H19" s="14">
        <v>28.426384406969181</v>
      </c>
      <c r="I19" s="14">
        <v>40.341154430689613</v>
      </c>
      <c r="J19" s="14">
        <v>50.220242366260059</v>
      </c>
      <c r="K19" s="14">
        <v>10.49</v>
      </c>
      <c r="L19" s="14">
        <v>7.0944974167731347</v>
      </c>
      <c r="M19" s="14">
        <v>22.615303719928601</v>
      </c>
      <c r="N19" s="13">
        <v>27.90223670039963</v>
      </c>
      <c r="O19" s="14">
        <f t="shared" si="1"/>
        <v>27.90223670039963</v>
      </c>
      <c r="Q19" s="15">
        <f>AVERAGE(B19:O19)</f>
        <v>26.092479940089731</v>
      </c>
      <c r="R19" s="15">
        <f>MEDIAN(B19:O19)</f>
        <v>24.389657999294286</v>
      </c>
      <c r="S19" s="15">
        <f>_xlfn.STDEV.S(E19:O19)</f>
        <v>19.657998044688792</v>
      </c>
      <c r="T19">
        <f>COUNT(B19:O19)</f>
        <v>14</v>
      </c>
      <c r="U19" s="15">
        <f t="shared" si="0"/>
        <v>5.2538209709355366</v>
      </c>
      <c r="V19" s="15">
        <f t="shared" si="2"/>
        <v>28.383634778021989</v>
      </c>
      <c r="W19" s="15">
        <f t="shared" si="2"/>
        <v>25.101596491712847</v>
      </c>
    </row>
    <row r="20" spans="1:56" x14ac:dyDescent="0.25">
      <c r="A20" s="4">
        <v>0.4</v>
      </c>
      <c r="B20" s="13">
        <v>19.451365727541848</v>
      </c>
      <c r="C20" s="13">
        <v>29.767033388155273</v>
      </c>
      <c r="D20" s="14">
        <v>12.246557311814383</v>
      </c>
      <c r="E20" s="13">
        <v>65.952395179762973</v>
      </c>
      <c r="F20" s="14">
        <v>10.328655620656885</v>
      </c>
      <c r="G20" s="14">
        <v>18.39073194251711</v>
      </c>
      <c r="H20" s="14">
        <v>24.781188481639195</v>
      </c>
      <c r="I20" s="14">
        <v>56.518280015911913</v>
      </c>
      <c r="J20" s="14">
        <v>38.441262058518703</v>
      </c>
      <c r="K20" s="14">
        <v>12.41</v>
      </c>
      <c r="L20" s="14">
        <v>9.3176073108928517</v>
      </c>
      <c r="M20" s="14">
        <v>7.0436497968725433</v>
      </c>
      <c r="N20" s="13">
        <v>40.677596503876167</v>
      </c>
      <c r="O20" s="14">
        <f t="shared" si="1"/>
        <v>40.677596503876167</v>
      </c>
      <c r="Q20" s="15">
        <f>AVERAGE(B20:O20)</f>
        <v>27.571708560145428</v>
      </c>
      <c r="R20" s="15">
        <f>MEDIAN(B20:O20)</f>
        <v>22.116277104590523</v>
      </c>
      <c r="S20" s="15">
        <f>_xlfn.STDEV.S(E20:O20)</f>
        <v>20.262023909485126</v>
      </c>
      <c r="T20">
        <f>COUNT(B20:O20)</f>
        <v>14</v>
      </c>
      <c r="U20" s="15">
        <f t="shared" si="0"/>
        <v>5.4152536737082313</v>
      </c>
      <c r="V20" s="15">
        <f t="shared" si="2"/>
        <v>29.992752999105647</v>
      </c>
      <c r="W20" s="15">
        <f t="shared" si="2"/>
        <v>22.761855200856115</v>
      </c>
    </row>
    <row r="21" spans="1:56" x14ac:dyDescent="0.25">
      <c r="A21" s="4">
        <v>0.6</v>
      </c>
      <c r="B21" s="13">
        <v>29.36646176197209</v>
      </c>
      <c r="C21" s="13">
        <v>40.745046066393101</v>
      </c>
      <c r="D21" s="14">
        <v>11.330547807354861</v>
      </c>
      <c r="E21" s="13">
        <v>74.573050492978794</v>
      </c>
      <c r="F21" s="14">
        <v>8.318833925824535</v>
      </c>
      <c r="G21" s="14">
        <v>13.868276218924194</v>
      </c>
      <c r="H21" s="14">
        <v>24.51014963438401</v>
      </c>
      <c r="I21" s="14">
        <v>79.069696279397121</v>
      </c>
      <c r="J21" s="14">
        <v>59.318942836641966</v>
      </c>
      <c r="K21" s="14">
        <v>10.64</v>
      </c>
      <c r="L21" s="14">
        <v>9.158232936625307</v>
      </c>
      <c r="M21" s="14">
        <v>8.4174813534685757</v>
      </c>
      <c r="N21" s="13">
        <v>27.90223670039963</v>
      </c>
      <c r="O21" s="14">
        <f t="shared" si="1"/>
        <v>27.90223670039963</v>
      </c>
      <c r="Q21" s="15">
        <f>AVERAGE(B21:O21)</f>
        <v>30.365799479625988</v>
      </c>
      <c r="R21" s="15">
        <f>MEDIAN(B21:O21)</f>
        <v>26.20619316739182</v>
      </c>
      <c r="S21" s="15">
        <f>_xlfn.STDEV.S(E21:O21)</f>
        <v>26.984107640894155</v>
      </c>
      <c r="T21">
        <f>COUNT(B21:O21)</f>
        <v>14</v>
      </c>
      <c r="U21" s="15">
        <f t="shared" si="0"/>
        <v>7.2118061200039119</v>
      </c>
      <c r="V21" s="15">
        <f t="shared" si="2"/>
        <v>33.03219027671274</v>
      </c>
      <c r="W21" s="15">
        <f t="shared" si="2"/>
        <v>26.971156647247192</v>
      </c>
    </row>
    <row r="22" spans="1:56" x14ac:dyDescent="0.25">
      <c r="A22" s="4">
        <v>0.8</v>
      </c>
      <c r="B22" s="13">
        <v>42.487131620673772</v>
      </c>
      <c r="C22" s="13">
        <v>58.458811694636502</v>
      </c>
      <c r="D22" s="14">
        <v>15.515532750974744</v>
      </c>
      <c r="E22" s="13">
        <v>83.784881983866157</v>
      </c>
      <c r="F22" s="14">
        <v>10.328655620656885</v>
      </c>
      <c r="G22" s="14">
        <v>17.312486769997886</v>
      </c>
      <c r="H22" s="14">
        <v>28.831559826590457</v>
      </c>
      <c r="I22" s="14">
        <v>86.895100282538706</v>
      </c>
      <c r="J22" s="14">
        <v>87.689348640676073</v>
      </c>
      <c r="K22" s="14">
        <v>10.94</v>
      </c>
      <c r="L22" s="14">
        <v>9.4753554160352156</v>
      </c>
      <c r="M22" s="14">
        <v>7.5031565973722385</v>
      </c>
      <c r="N22" s="13">
        <v>30.637366158447033</v>
      </c>
      <c r="O22" s="14">
        <f t="shared" si="1"/>
        <v>30.637366158447033</v>
      </c>
      <c r="Q22" s="15">
        <f>AVERAGE(B22:O22)</f>
        <v>37.178339537208046</v>
      </c>
      <c r="R22" s="15">
        <f>MEDIAN(B22:O22)</f>
        <v>29.734462992518743</v>
      </c>
      <c r="S22" s="15">
        <f>_xlfn.STDEV.S(E22:O22)</f>
        <v>32.863960624678377</v>
      </c>
      <c r="T22">
        <f>COUNT(B22:O22)</f>
        <v>14</v>
      </c>
      <c r="U22" s="15">
        <f t="shared" si="0"/>
        <v>8.7832629307125583</v>
      </c>
      <c r="V22" s="15">
        <f t="shared" si="2"/>
        <v>40.442932733889428</v>
      </c>
      <c r="W22" s="15">
        <f t="shared" si="2"/>
        <v>30.602417301528806</v>
      </c>
    </row>
    <row r="23" spans="1:56" x14ac:dyDescent="0.25">
      <c r="A23" s="4">
        <v>1</v>
      </c>
      <c r="B23" s="13">
        <v>42.791754864208336</v>
      </c>
      <c r="C23" s="13">
        <v>68.813451067430989</v>
      </c>
      <c r="D23" s="14">
        <v>20.877670259536028</v>
      </c>
      <c r="E23" s="13">
        <v>90.196992331441095</v>
      </c>
      <c r="F23" s="14">
        <v>7.3130649137222665</v>
      </c>
      <c r="G23" s="14">
        <v>26.141308182609308</v>
      </c>
      <c r="H23" s="14">
        <v>32.342619179554355</v>
      </c>
      <c r="I23" s="14">
        <v>88.823571411571507</v>
      </c>
      <c r="J23" s="14">
        <v>84.477397751734046</v>
      </c>
      <c r="K23" s="14">
        <v>11.53</v>
      </c>
      <c r="L23" s="14">
        <v>6.9351230425055919</v>
      </c>
      <c r="M23" s="14">
        <v>55.123065432830622</v>
      </c>
      <c r="N23" s="13">
        <v>38.244639662492318</v>
      </c>
      <c r="O23" s="14">
        <f t="shared" si="1"/>
        <v>38.244639662492318</v>
      </c>
      <c r="Q23" s="15">
        <f>AVERAGE(B23:O23)</f>
        <v>43.703949840152049</v>
      </c>
      <c r="R23" s="15">
        <f>MEDIAN(B23:O23)</f>
        <v>38.244639662492318</v>
      </c>
      <c r="S23" s="15">
        <f>_xlfn.STDEV.S(E23:O23)</f>
        <v>31.935283234977824</v>
      </c>
      <c r="T23">
        <f>COUNT(B23:O23)</f>
        <v>14</v>
      </c>
      <c r="U23" s="15">
        <f t="shared" si="0"/>
        <v>8.5350634582051992</v>
      </c>
      <c r="V23" s="15">
        <f t="shared" si="2"/>
        <v>47.541550418668336</v>
      </c>
      <c r="W23" s="15">
        <f t="shared" si="2"/>
        <v>39.361007555194774</v>
      </c>
    </row>
    <row r="24" spans="1:56" x14ac:dyDescent="0.25">
      <c r="A24" s="4">
        <v>1.2</v>
      </c>
      <c r="B24" s="13">
        <v>36.232201020097335</v>
      </c>
      <c r="C24" s="13">
        <v>69.062544908745437</v>
      </c>
      <c r="D24" s="14">
        <v>24.932753270505948</v>
      </c>
      <c r="E24" s="13">
        <v>97.162035653819359</v>
      </c>
      <c r="F24" s="14">
        <v>16.028585465693798</v>
      </c>
      <c r="G24" s="14">
        <v>36.908324905331988</v>
      </c>
      <c r="H24" s="14">
        <v>40.175088724724702</v>
      </c>
      <c r="I24" s="14">
        <v>93.333310666770927</v>
      </c>
      <c r="J24" s="14">
        <v>100</v>
      </c>
      <c r="K24" s="14">
        <v>13.3</v>
      </c>
      <c r="L24" s="14">
        <v>19.798911822671609</v>
      </c>
      <c r="M24" s="14">
        <v>31.313111015101423</v>
      </c>
      <c r="N24" s="13">
        <v>38.54681227915588</v>
      </c>
      <c r="O24" s="14">
        <f t="shared" si="1"/>
        <v>38.54681227915588</v>
      </c>
      <c r="Q24" s="15">
        <f>AVERAGE(B24:O24)</f>
        <v>46.810035143698158</v>
      </c>
      <c r="R24" s="15">
        <f>MEDIAN(B24:O24)</f>
        <v>37.727568592243934</v>
      </c>
      <c r="S24" s="15">
        <f>_xlfn.STDEV.S(E24:O24)</f>
        <v>32.921500710536705</v>
      </c>
      <c r="T24">
        <f>COUNT(B24:O24)</f>
        <v>14</v>
      </c>
      <c r="U24" s="15">
        <f t="shared" si="0"/>
        <v>8.7986411655188022</v>
      </c>
      <c r="V24" s="15">
        <f t="shared" si="2"/>
        <v>50.920377998402458</v>
      </c>
      <c r="W24" s="15">
        <f t="shared" si="2"/>
        <v>38.828843087645105</v>
      </c>
    </row>
    <row r="25" spans="1:56" x14ac:dyDescent="0.25">
      <c r="A25" s="4">
        <v>1.4</v>
      </c>
      <c r="B25" s="13">
        <v>45.233427323923856</v>
      </c>
      <c r="C25" s="13">
        <v>78.917719194596586</v>
      </c>
      <c r="D25" s="14">
        <v>26.763433084243026</v>
      </c>
      <c r="E25" s="13">
        <v>100</v>
      </c>
      <c r="F25" s="14">
        <v>24.74410601766532</v>
      </c>
      <c r="G25" s="14">
        <v>36.04616976738717</v>
      </c>
      <c r="H25" s="14">
        <v>46.11720059541625</v>
      </c>
      <c r="I25" s="14">
        <v>100</v>
      </c>
      <c r="J25" s="14">
        <v>98.394024555528986</v>
      </c>
      <c r="K25" s="14">
        <v>15.07</v>
      </c>
      <c r="L25" s="14">
        <v>26.310493399888401</v>
      </c>
      <c r="M25" s="14">
        <v>59.830665715500984</v>
      </c>
      <c r="N25" s="13">
        <v>50.717826849305311</v>
      </c>
      <c r="O25" s="14">
        <f t="shared" si="1"/>
        <v>50.717826849305311</v>
      </c>
      <c r="Q25" s="15">
        <f>AVERAGE(B25:O25)</f>
        <v>54.204492382340099</v>
      </c>
      <c r="R25" s="15">
        <f>MEDIAN(B25:O25)</f>
        <v>48.417513722360781</v>
      </c>
      <c r="S25" s="15">
        <f>_xlfn.STDEV.S(E25:O25)</f>
        <v>31.246318335707663</v>
      </c>
      <c r="T25">
        <f>COUNT(B25:O25)</f>
        <v>14</v>
      </c>
      <c r="U25" s="15">
        <f t="shared" si="0"/>
        <v>8.350929843592187</v>
      </c>
      <c r="V25" s="15">
        <f t="shared" si="2"/>
        <v>58.96413520834254</v>
      </c>
      <c r="W25" s="15">
        <f t="shared" si="2"/>
        <v>49.830829633848751</v>
      </c>
    </row>
    <row r="26" spans="1:56" x14ac:dyDescent="0.25">
      <c r="A26" s="4">
        <v>1.6</v>
      </c>
      <c r="B26" s="13">
        <v>66.896045365430751</v>
      </c>
      <c r="C26" s="13">
        <v>91.018570265221072</v>
      </c>
      <c r="D26" s="14">
        <v>26.109905835447343</v>
      </c>
      <c r="E26" s="13">
        <v>92.685987451449066</v>
      </c>
      <c r="F26" s="14">
        <v>29.772951078176657</v>
      </c>
      <c r="G26" s="14">
        <v>42.29073076651693</v>
      </c>
      <c r="H26" s="14">
        <v>56.380722658314262</v>
      </c>
      <c r="I26" s="14">
        <v>92.004596778854804</v>
      </c>
      <c r="J26" s="14">
        <v>92.507274974089142</v>
      </c>
      <c r="K26" s="14">
        <v>17.97</v>
      </c>
      <c r="L26" s="14">
        <v>26.627615879298311</v>
      </c>
      <c r="M26" s="14">
        <v>52.834909120138249</v>
      </c>
      <c r="N26" s="13">
        <v>63.191014036118297</v>
      </c>
      <c r="O26" s="14">
        <f t="shared" si="1"/>
        <v>63.191014036118297</v>
      </c>
      <c r="Q26" s="15">
        <f>AVERAGE(B26:O26)</f>
        <v>58.105809874655229</v>
      </c>
      <c r="R26" s="15">
        <f>MEDIAN(B26:O26)</f>
        <v>59.78586834721628</v>
      </c>
      <c r="S26" s="15">
        <f>_xlfn.STDEV.S(E26:O26)</f>
        <v>26.938662841939863</v>
      </c>
      <c r="T26">
        <f>COUNT(B26:O26)</f>
        <v>14</v>
      </c>
      <c r="U26" s="15">
        <f t="shared" si="0"/>
        <v>7.1996604865969278</v>
      </c>
      <c r="V26" s="15">
        <f t="shared" si="2"/>
        <v>63.208023528242897</v>
      </c>
      <c r="W26" s="15">
        <f t="shared" si="2"/>
        <v>61.531028569646764</v>
      </c>
    </row>
    <row r="27" spans="1:56" x14ac:dyDescent="0.25">
      <c r="A27" s="4">
        <v>1.8</v>
      </c>
      <c r="B27" s="13">
        <v>53.470752263194484</v>
      </c>
      <c r="C27" s="13">
        <v>98.751975984798875</v>
      </c>
      <c r="D27" s="14">
        <v>37.617610034015556</v>
      </c>
      <c r="E27" s="13">
        <v>95.487302061547666</v>
      </c>
      <c r="F27" s="14">
        <v>49.884898661477635</v>
      </c>
      <c r="G27" s="14">
        <v>53.919902627184413</v>
      </c>
      <c r="H27" s="14">
        <v>66.239069301590973</v>
      </c>
      <c r="I27" s="14">
        <v>84.434871599590636</v>
      </c>
      <c r="J27" s="14">
        <v>89.295324085147101</v>
      </c>
      <c r="K27" s="14">
        <v>27.22</v>
      </c>
      <c r="L27" s="14">
        <v>30.122468229308019</v>
      </c>
      <c r="M27" s="14">
        <v>65.50885689310438</v>
      </c>
      <c r="N27" s="13">
        <v>69.27496373038548</v>
      </c>
      <c r="O27" s="14">
        <f t="shared" si="1"/>
        <v>69.27496373038548</v>
      </c>
      <c r="Q27" s="15">
        <f>AVERAGE(B27:O27)</f>
        <v>63.607354228695044</v>
      </c>
      <c r="R27" s="15">
        <f>MEDIAN(B27:O27)</f>
        <v>65.873963097347684</v>
      </c>
      <c r="S27" s="15">
        <f>_xlfn.STDEV.S(E27:O27)</f>
        <v>22.163293093322089</v>
      </c>
      <c r="T27">
        <f>COUNT(B27:O27)</f>
        <v>14</v>
      </c>
      <c r="U27" s="15">
        <f t="shared" si="0"/>
        <v>5.9233892369903192</v>
      </c>
      <c r="V27" s="15">
        <f t="shared" si="2"/>
        <v>69.192653046736183</v>
      </c>
      <c r="W27" s="15">
        <f t="shared" si="2"/>
        <v>67.796835897717358</v>
      </c>
    </row>
    <row r="28" spans="1:56" x14ac:dyDescent="0.25">
      <c r="A28" s="4">
        <v>2</v>
      </c>
      <c r="B28" s="13">
        <v>58.047911768611314</v>
      </c>
      <c r="C28" s="13">
        <v>100</v>
      </c>
      <c r="D28" s="14">
        <v>47.29597361402864</v>
      </c>
      <c r="E28" s="13">
        <v>83.971317597848838</v>
      </c>
      <c r="F28" s="14">
        <v>55.751312455616798</v>
      </c>
      <c r="G28" s="14">
        <v>61.240503798480617</v>
      </c>
      <c r="H28" s="14">
        <v>81.093657552689109</v>
      </c>
      <c r="I28" s="14">
        <v>61.724336068054086</v>
      </c>
      <c r="J28" s="14">
        <v>75.37869728135216</v>
      </c>
      <c r="K28" s="14">
        <v>31.79</v>
      </c>
      <c r="L28" s="14">
        <v>55.850045789640056</v>
      </c>
      <c r="M28" s="14">
        <v>62.723683020687858</v>
      </c>
      <c r="N28" s="13">
        <v>85.093855971803151</v>
      </c>
      <c r="O28" s="14">
        <f t="shared" si="1"/>
        <v>85.093855971803151</v>
      </c>
      <c r="Q28" s="15">
        <f>AVERAGE(B28:O28)</f>
        <v>67.503939349329684</v>
      </c>
      <c r="R28" s="15">
        <f>MEDIAN(B28:O28)</f>
        <v>62.224009544370972</v>
      </c>
      <c r="S28" s="15">
        <f>_xlfn.STDEV.S(E28:O28)</f>
        <v>16.67589942026618</v>
      </c>
      <c r="T28">
        <f>COUNT(B28:O28)</f>
        <v>14</v>
      </c>
      <c r="U28" s="15">
        <f t="shared" si="0"/>
        <v>4.4568215890670171</v>
      </c>
      <c r="V28" s="15">
        <f t="shared" si="2"/>
        <v>73.431393450082766</v>
      </c>
      <c r="W28" s="15">
        <f t="shared" si="2"/>
        <v>64.04033954574038</v>
      </c>
    </row>
    <row r="29" spans="1:56" x14ac:dyDescent="0.25">
      <c r="A29" s="4">
        <v>2.2000000000000002</v>
      </c>
      <c r="B29" s="13">
        <v>71.013926749826211</v>
      </c>
      <c r="C29" s="13">
        <v>98.877161607613345</v>
      </c>
      <c r="D29" s="14">
        <v>59.982169572720203</v>
      </c>
      <c r="E29" s="13">
        <v>70.589383527537109</v>
      </c>
      <c r="F29" s="14">
        <v>68.824593283574103</v>
      </c>
      <c r="G29" s="14">
        <v>66.838999694239959</v>
      </c>
      <c r="H29" s="14">
        <v>90.007516784357193</v>
      </c>
      <c r="I29" s="14">
        <v>49.638071664870338</v>
      </c>
      <c r="J29" s="14">
        <v>86.083373196205059</v>
      </c>
      <c r="K29" s="14">
        <v>43.74</v>
      </c>
      <c r="L29" s="14">
        <v>56.326542643317509</v>
      </c>
      <c r="M29" s="14">
        <v>83.9735281213473</v>
      </c>
      <c r="N29" s="13">
        <v>88.744848824686486</v>
      </c>
      <c r="O29" s="14">
        <f t="shared" si="1"/>
        <v>88.744848824686486</v>
      </c>
      <c r="Q29" s="15">
        <f>AVERAGE(B29:O29)</f>
        <v>73.098926035355817</v>
      </c>
      <c r="R29" s="15">
        <f>MEDIAN(B29:O29)</f>
        <v>70.801655138681667</v>
      </c>
      <c r="S29" s="15">
        <f>_xlfn.STDEV.S(E29:O29)</f>
        <v>16.76185934163091</v>
      </c>
      <c r="T29">
        <f>COUNT(B29:O29)</f>
        <v>14</v>
      </c>
      <c r="U29" s="15">
        <f t="shared" si="0"/>
        <v>4.4797953444056491</v>
      </c>
      <c r="V29" s="15">
        <f t="shared" si="2"/>
        <v>79.517670379247477</v>
      </c>
      <c r="W29" s="15">
        <f t="shared" si="2"/>
        <v>72.868368153748563</v>
      </c>
    </row>
    <row r="30" spans="1:56" x14ac:dyDescent="0.25">
      <c r="A30" s="4">
        <v>2.4</v>
      </c>
      <c r="B30" s="13">
        <v>80.777492247729</v>
      </c>
      <c r="C30" s="13"/>
      <c r="D30" s="14">
        <v>77.114493535513546</v>
      </c>
      <c r="E30" s="13">
        <v>59.073399063838274</v>
      </c>
      <c r="F30" s="14">
        <v>87.094919450517153</v>
      </c>
      <c r="G30" s="14">
        <v>85.572682691629225</v>
      </c>
      <c r="H30" s="14">
        <v>96.75859664302979</v>
      </c>
      <c r="I30" s="14">
        <v>46.18504754878127</v>
      </c>
      <c r="J30" s="13">
        <v>78.053495973849962</v>
      </c>
      <c r="K30" s="13">
        <v>55.69</v>
      </c>
      <c r="L30" s="14">
        <v>80.148132788939748</v>
      </c>
      <c r="M30" s="13">
        <v>81.680682963751877</v>
      </c>
      <c r="N30" s="13">
        <v>89.657597037907308</v>
      </c>
      <c r="O30" s="14">
        <f t="shared" si="1"/>
        <v>89.657597037907308</v>
      </c>
      <c r="Q30" s="15">
        <f>AVERAGE(B30:O30)</f>
        <v>77.497241306414963</v>
      </c>
      <c r="R30" s="15">
        <f>MEDIAN(B30:O30)</f>
        <v>80.777492247729</v>
      </c>
      <c r="S30" s="15">
        <f>_xlfn.STDEV.S(E30:O30)</f>
        <v>16.259146058595917</v>
      </c>
      <c r="T30">
        <f>COUNT(B30:O30)</f>
        <v>13</v>
      </c>
      <c r="U30" s="15">
        <f t="shared" si="0"/>
        <v>4.5094757545789079</v>
      </c>
      <c r="V30" s="15">
        <f t="shared" si="2"/>
        <v>84.302197360928858</v>
      </c>
      <c r="W30" s="15">
        <f t="shared" si="2"/>
        <v>83.135401737639185</v>
      </c>
    </row>
    <row r="31" spans="1:56" x14ac:dyDescent="0.25">
      <c r="A31" s="4">
        <v>2.6</v>
      </c>
      <c r="B31" s="13">
        <v>100</v>
      </c>
      <c r="C31" s="13"/>
      <c r="D31" s="14">
        <v>91.761271240592151</v>
      </c>
      <c r="E31" s="13">
        <v>62.030873418982182</v>
      </c>
      <c r="F31" s="14">
        <v>100</v>
      </c>
      <c r="G31" s="14">
        <v>100</v>
      </c>
      <c r="H31" s="14">
        <v>100</v>
      </c>
      <c r="I31" s="14">
        <v>58.403231345135801</v>
      </c>
      <c r="J31" s="13">
        <v>76.447520529378949</v>
      </c>
      <c r="K31" s="13">
        <v>91.74</v>
      </c>
      <c r="L31" s="14">
        <v>85.072475699981808</v>
      </c>
      <c r="M31" s="13">
        <v>86.721191234539376</v>
      </c>
      <c r="N31" s="13">
        <v>93.003302092511987</v>
      </c>
      <c r="O31" s="14">
        <f t="shared" si="1"/>
        <v>93.003302092511987</v>
      </c>
      <c r="Q31" s="15">
        <f>AVERAGE(B31:O31)</f>
        <v>87.552551357971879</v>
      </c>
      <c r="R31" s="15">
        <f>MEDIAN(B31:O31)</f>
        <v>91.761271240592151</v>
      </c>
      <c r="S31" s="15">
        <f>_xlfn.STDEV.S(E31:O31)</f>
        <v>14.65522040195196</v>
      </c>
      <c r="T31">
        <f>COUNT(B31:O31)</f>
        <v>13</v>
      </c>
      <c r="U31" s="15">
        <f t="shared" si="0"/>
        <v>4.0646268163433668</v>
      </c>
      <c r="V31" s="15">
        <f t="shared" si="2"/>
        <v>95.240454235648272</v>
      </c>
      <c r="W31" s="15">
        <f t="shared" si="2"/>
        <v>94.439799209755478</v>
      </c>
    </row>
    <row r="32" spans="1:56" x14ac:dyDescent="0.25">
      <c r="A32" s="4">
        <v>2.8</v>
      </c>
      <c r="B32" s="13">
        <v>97.559889710764139</v>
      </c>
      <c r="C32" s="13"/>
      <c r="D32" s="14">
        <v>100</v>
      </c>
      <c r="E32" s="13">
        <v>71.523155064236633</v>
      </c>
      <c r="F32" s="14">
        <v>85.769913175187881</v>
      </c>
      <c r="G32" s="14">
        <v>92.172248747559806</v>
      </c>
      <c r="H32" s="14">
        <v>99.864480576372401</v>
      </c>
      <c r="I32" s="14">
        <v>69.959098188148317</v>
      </c>
      <c r="J32" s="13">
        <v>81.797117914374567</v>
      </c>
      <c r="K32" s="13">
        <v>100</v>
      </c>
      <c r="L32" s="14">
        <v>96.506773919115474</v>
      </c>
      <c r="M32" s="13">
        <v>100</v>
      </c>
      <c r="N32" s="13">
        <v>95.134086317232274</v>
      </c>
      <c r="O32" s="14">
        <f t="shared" si="1"/>
        <v>95.134086317232274</v>
      </c>
      <c r="Q32" s="15">
        <f>AVERAGE(B32:O32)</f>
        <v>91.186219225401828</v>
      </c>
      <c r="R32" s="15">
        <f>MEDIAN(B32:O32)</f>
        <v>95.134086317232274</v>
      </c>
      <c r="S32" s="15">
        <f>_xlfn.STDEV.S(E32:O32)</f>
        <v>11.06742487052766</v>
      </c>
      <c r="T32">
        <f>COUNT(B32:O32)</f>
        <v>13</v>
      </c>
      <c r="U32" s="15">
        <f t="shared" si="0"/>
        <v>3.069551373694837</v>
      </c>
      <c r="V32" s="15">
        <f t="shared" si="2"/>
        <v>99.193190882014406</v>
      </c>
      <c r="W32" s="15">
        <f t="shared" si="2"/>
        <v>97.911067363553926</v>
      </c>
    </row>
    <row r="33" spans="1:23" x14ac:dyDescent="0.25">
      <c r="A33" s="4">
        <v>3</v>
      </c>
      <c r="B33" s="13">
        <v>99.846907292992881</v>
      </c>
      <c r="C33" s="13"/>
      <c r="D33" s="14">
        <v>99.47771387903623</v>
      </c>
      <c r="E33" s="13">
        <v>84.905089134548362</v>
      </c>
      <c r="F33" s="14">
        <v>72.452913576379885</v>
      </c>
      <c r="G33" s="13">
        <v>86.035732765717242</v>
      </c>
      <c r="H33" s="13">
        <v>97.163772062651063</v>
      </c>
      <c r="I33" s="14">
        <v>89.481808383681425</v>
      </c>
      <c r="J33" s="13">
        <v>80.728294666347765</v>
      </c>
      <c r="K33" s="13">
        <v>85.43</v>
      </c>
      <c r="L33" s="14">
        <v>100</v>
      </c>
      <c r="M33" s="13">
        <v>99.540493199500318</v>
      </c>
      <c r="N33" s="13">
        <v>100</v>
      </c>
      <c r="O33" s="14">
        <f t="shared" si="1"/>
        <v>100</v>
      </c>
      <c r="Q33" s="15">
        <f>AVERAGE(B33:O33)</f>
        <v>91.927901920065779</v>
      </c>
      <c r="R33" s="15">
        <f>MEDIAN(B33:O33)</f>
        <v>97.163772062651063</v>
      </c>
      <c r="S33" s="15">
        <f>_xlfn.STDEV.S(E33:O33)</f>
        <v>9.4659341781714907</v>
      </c>
      <c r="T33">
        <f>COUNT(B33:O33)</f>
        <v>13</v>
      </c>
      <c r="U33" s="15">
        <f t="shared" si="0"/>
        <v>2.6253777730434145</v>
      </c>
      <c r="V33" s="15">
        <f t="shared" si="2"/>
        <v>100</v>
      </c>
      <c r="W33" s="15">
        <f t="shared" si="2"/>
        <v>100</v>
      </c>
    </row>
    <row r="34" spans="1:23" x14ac:dyDescent="0.25">
      <c r="B34" s="13"/>
      <c r="C34" s="13"/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Q34" s="15"/>
      <c r="R34" s="15"/>
      <c r="S34" s="15"/>
      <c r="U34" s="15"/>
    </row>
    <row r="35" spans="1:2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Q35" s="15"/>
      <c r="R35" s="15"/>
      <c r="S35" s="15"/>
      <c r="U35" s="15"/>
    </row>
    <row r="36" spans="1:23" x14ac:dyDescent="0.25">
      <c r="Q36" s="15"/>
      <c r="R36" s="15"/>
      <c r="S36" s="15"/>
      <c r="U36" s="15"/>
    </row>
    <row r="37" spans="1:23" x14ac:dyDescent="0.25">
      <c r="Q37" s="15"/>
      <c r="R37" s="15"/>
      <c r="S37" s="15"/>
      <c r="U37" s="15"/>
    </row>
    <row r="38" spans="1:23" x14ac:dyDescent="0.25">
      <c r="Q38" s="15"/>
      <c r="R38" s="15"/>
      <c r="S38" s="15"/>
      <c r="U38" s="15"/>
    </row>
    <row r="39" spans="1:23" x14ac:dyDescent="0.25">
      <c r="Q39" s="15"/>
      <c r="R39" s="15"/>
      <c r="S39" s="15"/>
      <c r="U39" s="15"/>
    </row>
    <row r="40" spans="1:23" x14ac:dyDescent="0.25">
      <c r="Q40" s="15"/>
      <c r="R40" s="15"/>
      <c r="S40" s="15"/>
      <c r="U40" s="15"/>
    </row>
    <row r="41" spans="1:23" x14ac:dyDescent="0.25">
      <c r="Q41" s="15"/>
      <c r="R41" s="15"/>
      <c r="S41" s="15"/>
      <c r="U41" s="15"/>
    </row>
    <row r="42" spans="1:23" x14ac:dyDescent="0.25">
      <c r="Q42" s="15"/>
      <c r="R42" s="15"/>
      <c r="S42" s="15"/>
      <c r="U42" s="15"/>
    </row>
    <row r="43" spans="1:23" x14ac:dyDescent="0.25">
      <c r="Q43" s="15"/>
      <c r="R43" s="15"/>
      <c r="S43" s="15"/>
      <c r="U43" s="15"/>
    </row>
    <row r="44" spans="1:23" x14ac:dyDescent="0.25">
      <c r="Q44" s="15"/>
      <c r="R44" s="15"/>
      <c r="S44" s="15"/>
      <c r="U44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D9F5-722F-4542-A408-204481AC4AD1}">
  <dimension ref="A1:AY44"/>
  <sheetViews>
    <sheetView workbookViewId="0"/>
  </sheetViews>
  <sheetFormatPr defaultRowHeight="15" x14ac:dyDescent="0.25"/>
  <cols>
    <col min="13" max="13" width="12.7109375" customWidth="1"/>
    <col min="14" max="14" width="11.140625" customWidth="1"/>
    <col min="15" max="15" width="11.7109375" customWidth="1"/>
    <col min="18" max="18" width="11.7109375" customWidth="1"/>
    <col min="19" max="19" width="11" customWidth="1"/>
  </cols>
  <sheetData>
    <row r="1" spans="1:51" x14ac:dyDescent="0.25">
      <c r="A1" t="s">
        <v>56</v>
      </c>
    </row>
    <row r="2" spans="1:51" ht="45" x14ac:dyDescent="0.25">
      <c r="A2" t="s">
        <v>19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/>
      <c r="M2" s="1" t="s">
        <v>35</v>
      </c>
      <c r="N2" s="1" t="s">
        <v>36</v>
      </c>
      <c r="O2" s="1" t="s">
        <v>37</v>
      </c>
      <c r="P2" s="9" t="s">
        <v>2</v>
      </c>
      <c r="Q2" s="9" t="s">
        <v>3</v>
      </c>
      <c r="R2" s="10" t="s">
        <v>38</v>
      </c>
      <c r="S2" s="1" t="s">
        <v>39</v>
      </c>
      <c r="U2" s="4">
        <v>-3</v>
      </c>
      <c r="V2" s="4">
        <v>-2.8</v>
      </c>
      <c r="W2" s="4">
        <v>-2.6</v>
      </c>
      <c r="X2" s="4">
        <v>-2.4</v>
      </c>
      <c r="Y2" s="4">
        <v>-2.2000000000000002</v>
      </c>
      <c r="Z2" s="4">
        <v>-2</v>
      </c>
      <c r="AA2" s="4">
        <v>-1.8</v>
      </c>
      <c r="AB2" s="4">
        <v>-1.6</v>
      </c>
      <c r="AC2" s="4">
        <v>-1.4</v>
      </c>
      <c r="AD2" s="4">
        <v>-1.2</v>
      </c>
      <c r="AE2" s="4">
        <v>-1</v>
      </c>
      <c r="AF2" s="4">
        <v>-0.8</v>
      </c>
      <c r="AG2" s="4">
        <v>-0.6</v>
      </c>
      <c r="AH2" s="4">
        <v>-0.4</v>
      </c>
      <c r="AI2" s="4">
        <v>-0.2</v>
      </c>
      <c r="AJ2" s="4">
        <v>0</v>
      </c>
      <c r="AK2" s="4">
        <v>0.2</v>
      </c>
      <c r="AL2" s="4">
        <v>0.4</v>
      </c>
      <c r="AM2" s="4">
        <v>0.6</v>
      </c>
      <c r="AN2" s="4">
        <v>0.8</v>
      </c>
      <c r="AO2" s="4">
        <v>1</v>
      </c>
      <c r="AP2" s="4">
        <v>1.2</v>
      </c>
      <c r="AQ2" s="4">
        <v>1.4</v>
      </c>
      <c r="AR2" s="4">
        <v>1.6</v>
      </c>
      <c r="AS2" s="4">
        <v>1.8</v>
      </c>
      <c r="AT2" s="4">
        <v>2</v>
      </c>
      <c r="AU2" s="4">
        <v>2.2000000000000002</v>
      </c>
      <c r="AV2" s="4">
        <v>2.4</v>
      </c>
      <c r="AW2" s="4">
        <v>2.6</v>
      </c>
      <c r="AX2" s="4">
        <v>2.8</v>
      </c>
      <c r="AY2" s="4">
        <v>3</v>
      </c>
    </row>
    <row r="3" spans="1:51" x14ac:dyDescent="0.25">
      <c r="A3" s="4">
        <v>-3</v>
      </c>
      <c r="B3" s="14">
        <v>-3.561509328096514</v>
      </c>
      <c r="C3" s="14"/>
      <c r="D3" s="14"/>
      <c r="E3" s="14"/>
      <c r="F3" s="14">
        <v>-0.23543420564338205</v>
      </c>
      <c r="G3" s="14">
        <v>-0.20077474156339942</v>
      </c>
      <c r="H3" s="13">
        <v>0.38309499605047703</v>
      </c>
      <c r="I3" s="13">
        <v>-0.18917555829288149</v>
      </c>
      <c r="J3" s="14">
        <v>1.0956809190664525E-2</v>
      </c>
      <c r="K3" s="13">
        <v>-2.4978618178811467</v>
      </c>
      <c r="M3" s="15">
        <f>AVERAGE(B3:K3)</f>
        <v>-0.89867197803374033</v>
      </c>
      <c r="N3" s="15">
        <f>MEDIAN(B3:K3)</f>
        <v>-0.20077474156339942</v>
      </c>
      <c r="O3" s="15">
        <f>_xlfn.STDEV.S(B3:K3)</f>
        <v>1.5027082256259983</v>
      </c>
      <c r="P3">
        <f>COUNT(B3:K3)</f>
        <v>7</v>
      </c>
      <c r="Q3" s="15">
        <f t="shared" ref="Q3:Q38" si="0">O3/SQRT(P3)</f>
        <v>0.56797032258536129</v>
      </c>
      <c r="R3" s="15">
        <f>(M3/MAX(M$3:M$38)*100)</f>
        <v>-0.944977224034663</v>
      </c>
      <c r="S3" s="15">
        <f>(N3/MAX(N$3:N$38)*100)</f>
        <v>-0.20411067502693966</v>
      </c>
      <c r="U3" s="14">
        <v>-3.561509328096514</v>
      </c>
      <c r="V3" s="14">
        <v>-5.4762238743161786</v>
      </c>
      <c r="W3" s="14">
        <v>-0.68452798428952732</v>
      </c>
      <c r="X3" s="14">
        <v>1.2301865619301373</v>
      </c>
      <c r="Y3" s="14">
        <v>-2.599242530509192</v>
      </c>
      <c r="Z3" s="14">
        <v>1.2301865619301373</v>
      </c>
      <c r="AA3" s="14">
        <v>1.2301865619301373</v>
      </c>
      <c r="AB3" s="14">
        <v>2.1924533595174598</v>
      </c>
      <c r="AC3" s="14">
        <v>-1.6467947818768454</v>
      </c>
      <c r="AD3" s="14">
        <v>-5.4762238743161786</v>
      </c>
      <c r="AE3" s="14">
        <v>-0.68452798428952732</v>
      </c>
      <c r="AF3" s="14">
        <v>-4.523776125683832</v>
      </c>
      <c r="AG3" s="14">
        <v>15.615093280965068</v>
      </c>
      <c r="AH3" s="14">
        <v>3.1547201571047774</v>
      </c>
      <c r="AI3" s="14">
        <v>0.27773881329779082</v>
      </c>
      <c r="AJ3" s="14">
        <v>6.0317015009117645</v>
      </c>
      <c r="AK3" s="14">
        <v>57.807546640482542</v>
      </c>
      <c r="AL3" s="14">
        <v>47.261888062841898</v>
      </c>
      <c r="AM3" s="14">
        <v>37.668677233833634</v>
      </c>
      <c r="AN3" s="14">
        <v>37.668677233833634</v>
      </c>
      <c r="AO3" s="14">
        <v>46.299621265254594</v>
      </c>
      <c r="AP3" s="14">
        <v>40.545658577640616</v>
      </c>
      <c r="AQ3" s="14">
        <v>42.470192172815253</v>
      </c>
      <c r="AR3" s="14">
        <v>49.176602609061568</v>
      </c>
      <c r="AS3" s="14">
        <v>63.561509328096498</v>
      </c>
      <c r="AT3" s="14">
        <v>73.154720157104762</v>
      </c>
      <c r="AU3" s="14">
        <v>94.246037312386008</v>
      </c>
      <c r="AV3" s="14">
        <v>100</v>
      </c>
      <c r="AW3" s="14">
        <v>76.021882451956785</v>
      </c>
      <c r="AX3" s="14">
        <v>99.037733202412696</v>
      </c>
      <c r="AY3" s="14">
        <v>88.492074624772059</v>
      </c>
    </row>
    <row r="4" spans="1:51" x14ac:dyDescent="0.25">
      <c r="A4" s="4">
        <v>-2.8</v>
      </c>
      <c r="B4" s="14">
        <v>-5.4762238743161786</v>
      </c>
      <c r="C4" s="14"/>
      <c r="D4" s="14"/>
      <c r="E4" s="14"/>
      <c r="F4" s="14">
        <v>-2.0235675573474889</v>
      </c>
      <c r="G4" s="14">
        <v>0.56032929222303707</v>
      </c>
      <c r="H4" s="13">
        <v>-0.84308798630134685</v>
      </c>
      <c r="I4" s="13">
        <v>1.0557458560428388</v>
      </c>
      <c r="J4" s="14">
        <v>-1.4912916679294197</v>
      </c>
      <c r="K4" s="13">
        <v>-1.1351098547586509</v>
      </c>
      <c r="M4" s="15">
        <f>AVERAGE(B4:K4)</f>
        <v>-1.3361722560553155</v>
      </c>
      <c r="N4" s="15">
        <f>MEDIAN(B4:K4)</f>
        <v>-1.1351098547586509</v>
      </c>
      <c r="O4" s="15">
        <f>_xlfn.STDEV.S(B4:K4)</f>
        <v>2.1306552316890102</v>
      </c>
      <c r="P4">
        <f>COUNT(B4:K4)</f>
        <v>7</v>
      </c>
      <c r="Q4" s="15">
        <f t="shared" si="0"/>
        <v>0.80531198180968966</v>
      </c>
      <c r="R4" s="15">
        <f t="shared" ref="R4:S38" si="1">(M4/MAX(M$3:M$38)*100)</f>
        <v>-1.4050202746077827</v>
      </c>
      <c r="S4" s="15">
        <f t="shared" si="1"/>
        <v>-1.153970050616943</v>
      </c>
      <c r="U4" s="14">
        <v>-9.9841976727481594</v>
      </c>
      <c r="V4" s="14">
        <v>1.086726890152705</v>
      </c>
      <c r="W4" s="16">
        <v>-10.709245629008674</v>
      </c>
      <c r="X4" s="16">
        <v>1.086726890152705</v>
      </c>
      <c r="Y4" s="16">
        <v>9.2574596280115351</v>
      </c>
      <c r="Z4" s="16">
        <v>7.4448397373602582</v>
      </c>
      <c r="AA4" s="16">
        <v>8.3557974259952559</v>
      </c>
      <c r="AB4" s="16">
        <v>-1.6368506891335719</v>
      </c>
      <c r="AC4" s="16">
        <v>-8.896625738357395</v>
      </c>
      <c r="AD4" s="16">
        <v>0.18506468813642568</v>
      </c>
      <c r="AE4" s="16">
        <v>3.8103044694389818</v>
      </c>
      <c r="AF4" s="16">
        <v>14.704614786584081</v>
      </c>
      <c r="AG4" s="16">
        <v>7.4448397373602582</v>
      </c>
      <c r="AH4" s="16">
        <v>19.240812256521636</v>
      </c>
      <c r="AI4" s="16">
        <v>38.305855311525555</v>
      </c>
      <c r="AJ4" s="16">
        <v>100</v>
      </c>
      <c r="AK4" s="16">
        <v>75.524983732898434</v>
      </c>
      <c r="AL4" s="16">
        <v>63.729011213737053</v>
      </c>
      <c r="AM4" s="16">
        <v>73.712363842247157</v>
      </c>
      <c r="AN4" s="16">
        <v>41.940390579446834</v>
      </c>
      <c r="AO4" s="16">
        <v>51.012785519321945</v>
      </c>
      <c r="AP4" s="16">
        <v>20.151769945156637</v>
      </c>
      <c r="AQ4" s="16">
        <v>68.265208683674601</v>
      </c>
      <c r="AR4" s="16">
        <v>79.159519000819685</v>
      </c>
      <c r="AS4" s="16">
        <v>42.851348268081843</v>
      </c>
      <c r="AT4" s="16">
        <v>48.289207940035652</v>
      </c>
      <c r="AU4" s="16">
        <v>71.89974395159588</v>
      </c>
      <c r="AV4" s="16">
        <v>76.435941421533414</v>
      </c>
      <c r="AW4" s="16">
        <v>71.89974395159588</v>
      </c>
      <c r="AX4" s="16">
        <v>37.404193109509286</v>
      </c>
      <c r="AY4" s="16">
        <v>57.370898366529488</v>
      </c>
    </row>
    <row r="5" spans="1:51" x14ac:dyDescent="0.25">
      <c r="A5" s="4">
        <v>-2.6</v>
      </c>
      <c r="B5" s="14">
        <v>-0.68452798428952732</v>
      </c>
      <c r="C5" s="16"/>
      <c r="D5" s="14"/>
      <c r="E5" s="14"/>
      <c r="F5" s="14">
        <v>-1.611029705340163</v>
      </c>
      <c r="G5" s="14">
        <v>0.56032929222303707</v>
      </c>
      <c r="H5" s="13">
        <v>5.1852962665239142</v>
      </c>
      <c r="I5" s="13">
        <v>-1.1416154355256309</v>
      </c>
      <c r="J5" s="14">
        <v>1.0956809190664525E-2</v>
      </c>
      <c r="K5" s="13">
        <v>2.0430943823302181</v>
      </c>
      <c r="M5" s="15">
        <f>AVERAGE(B5:K5)</f>
        <v>0.62321480358750192</v>
      </c>
      <c r="N5" s="15">
        <f>MEDIAN(B5:K5)</f>
        <v>1.0956809190664525E-2</v>
      </c>
      <c r="O5" s="15">
        <f>_xlfn.STDEV.S(B5:K5)</f>
        <v>2.34606497599871</v>
      </c>
      <c r="P5">
        <f>COUNT(B5:K5)</f>
        <v>7</v>
      </c>
      <c r="Q5" s="15">
        <f t="shared" si="0"/>
        <v>0.88672921229875767</v>
      </c>
      <c r="R5" s="15">
        <f t="shared" si="1"/>
        <v>0.65532675933655782</v>
      </c>
      <c r="S5" s="15">
        <f t="shared" si="1"/>
        <v>1.1138859911527842E-2</v>
      </c>
      <c r="U5" s="14"/>
      <c r="V5" s="14"/>
      <c r="W5" s="14"/>
      <c r="X5" s="14"/>
      <c r="Y5" s="14"/>
      <c r="Z5" s="14">
        <v>-5.8785783038037875</v>
      </c>
      <c r="AA5" s="14">
        <v>-0.47161996950931862</v>
      </c>
      <c r="AB5" s="14">
        <v>-1.3712418766658228</v>
      </c>
      <c r="AC5" s="14">
        <v>-0.91912420024870911</v>
      </c>
      <c r="AD5" s="14">
        <v>0.42800193764718547</v>
      </c>
      <c r="AE5" s="14">
        <v>-2.2708637838223229</v>
      </c>
      <c r="AF5" s="14">
        <v>5.8349602719416529</v>
      </c>
      <c r="AG5" s="14">
        <v>3.5835987812115349</v>
      </c>
      <c r="AH5" s="14">
        <v>-1.9502293092205018E-2</v>
      </c>
      <c r="AI5" s="14">
        <v>-3.1750991366565522</v>
      </c>
      <c r="AJ5" s="14">
        <v>4.2594685729983413</v>
      </c>
      <c r="AK5" s="14">
        <v>7.1866998555152701</v>
      </c>
      <c r="AL5" s="14">
        <v>3.8096576194200891</v>
      </c>
      <c r="AM5" s="14">
        <v>10.568355537288173</v>
      </c>
      <c r="AN5" s="14">
        <v>9.2166159537145607</v>
      </c>
      <c r="AO5" s="14">
        <v>8.0886284855106361</v>
      </c>
      <c r="AP5" s="14">
        <v>21.156213367668553</v>
      </c>
      <c r="AQ5" s="14">
        <v>27.462793609119529</v>
      </c>
      <c r="AR5" s="14">
        <v>26.111054025545904</v>
      </c>
      <c r="AS5" s="14">
        <v>44.131172842742316</v>
      </c>
      <c r="AT5" s="14">
        <v>49.538131177036789</v>
      </c>
      <c r="AU5" s="14">
        <v>58.096072909217881</v>
      </c>
      <c r="AV5" s="14">
        <v>70.261729161380444</v>
      </c>
      <c r="AW5" s="14">
        <v>84.678746904273112</v>
      </c>
      <c r="AX5" s="14">
        <v>100</v>
      </c>
      <c r="AY5" s="14">
        <v>99.09576464716578</v>
      </c>
    </row>
    <row r="6" spans="1:51" x14ac:dyDescent="0.25">
      <c r="A6" s="4">
        <v>-2.4</v>
      </c>
      <c r="B6" s="14">
        <v>1.2301865619301373</v>
      </c>
      <c r="C6" s="16"/>
      <c r="D6" s="14"/>
      <c r="E6" s="14"/>
      <c r="F6" s="14">
        <v>-1.611029705340163</v>
      </c>
      <c r="G6" s="14">
        <v>-0.83459516560398461</v>
      </c>
      <c r="H6" s="13">
        <v>0.38309499605047703</v>
      </c>
      <c r="I6" s="13">
        <v>-0.77488858515806114</v>
      </c>
      <c r="J6" s="14">
        <v>3.5623617285648677</v>
      </c>
      <c r="K6" s="13">
        <v>7.5708442395693062E-2</v>
      </c>
      <c r="M6" s="15">
        <f>AVERAGE(B6:K6)</f>
        <v>0.29011975326270945</v>
      </c>
      <c r="N6" s="15">
        <f>MEDIAN(B6:K6)</f>
        <v>7.5708442395693062E-2</v>
      </c>
      <c r="O6" s="15">
        <f>_xlfn.STDEV.S(B6:K6)</f>
        <v>1.715590541148041</v>
      </c>
      <c r="P6">
        <f>COUNT(B6:K6)</f>
        <v>7</v>
      </c>
      <c r="Q6" s="15">
        <f t="shared" si="0"/>
        <v>0.64843227478463428</v>
      </c>
      <c r="R6" s="15">
        <f t="shared" si="1"/>
        <v>0.30506855201567601</v>
      </c>
      <c r="S6" s="15">
        <f t="shared" si="1"/>
        <v>7.6966361218019363E-2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x14ac:dyDescent="0.25">
      <c r="A7" s="4">
        <v>-2.2000000000000002</v>
      </c>
      <c r="B7" s="14">
        <v>-2.599242530509192</v>
      </c>
      <c r="C7" s="16"/>
      <c r="D7" s="14"/>
      <c r="E7" s="14"/>
      <c r="F7" s="14">
        <v>1.4147172023859209</v>
      </c>
      <c r="G7" s="14">
        <v>-3.6257428936023723</v>
      </c>
      <c r="H7" s="13">
        <v>2.5289152151661662</v>
      </c>
      <c r="I7" s="13">
        <v>1.7149542435133793</v>
      </c>
      <c r="J7" s="14">
        <v>-0.53455241434456124</v>
      </c>
      <c r="K7" s="13">
        <v>3.5577800114208622</v>
      </c>
      <c r="M7" s="15">
        <f>AVERAGE(B7:K7)</f>
        <v>0.35097554771860057</v>
      </c>
      <c r="N7" s="15">
        <f>MEDIAN(B7:K7)</f>
        <v>1.4147172023859209</v>
      </c>
      <c r="O7" s="15">
        <f>_xlfn.STDEV.S(B7:K7)</f>
        <v>2.6870441100510081</v>
      </c>
      <c r="P7">
        <f>COUNT(B7:K7)</f>
        <v>7</v>
      </c>
      <c r="Q7" s="15">
        <f t="shared" si="0"/>
        <v>1.0156072110079772</v>
      </c>
      <c r="R7" s="15">
        <f t="shared" si="1"/>
        <v>0.36906002066831595</v>
      </c>
      <c r="S7" s="15">
        <f t="shared" si="1"/>
        <v>1.4382231594606805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x14ac:dyDescent="0.25">
      <c r="A8" s="4">
        <v>-2</v>
      </c>
      <c r="B8" s="14">
        <v>1.2301865619301373</v>
      </c>
      <c r="C8" s="16"/>
      <c r="D8" s="14">
        <v>-5.8785783038037875</v>
      </c>
      <c r="E8" s="14">
        <v>-8.3066251868003782</v>
      </c>
      <c r="F8" s="14">
        <v>-1.611029705340163</v>
      </c>
      <c r="G8" s="14">
        <v>2.5890741740906438</v>
      </c>
      <c r="H8" s="14">
        <v>0.68964074163843203</v>
      </c>
      <c r="I8" s="14">
        <v>-1.5803377411800872</v>
      </c>
      <c r="J8" s="14">
        <v>1.7873586396771699</v>
      </c>
      <c r="K8" s="14">
        <v>-1.8932278410691172</v>
      </c>
      <c r="M8" s="15">
        <f>AVERAGE(B8:K8)</f>
        <v>-1.4415042956507949</v>
      </c>
      <c r="N8" s="15">
        <f>MEDIAN(B8:K8)</f>
        <v>-1.5803377411800872</v>
      </c>
      <c r="O8" s="15">
        <f>_xlfn.STDEV.S(B8:K8)</f>
        <v>3.6300896720993769</v>
      </c>
      <c r="P8">
        <f>COUNT(B8:K8)</f>
        <v>9</v>
      </c>
      <c r="Q8" s="15">
        <f t="shared" si="0"/>
        <v>1.2100298906997924</v>
      </c>
      <c r="R8" s="15">
        <f t="shared" si="1"/>
        <v>-1.5157796849508389</v>
      </c>
      <c r="S8" s="15">
        <f t="shared" si="1"/>
        <v>-1.6065955339355245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A9" s="4">
        <v>-1.8</v>
      </c>
      <c r="B9" s="14">
        <v>1.2301865619301373</v>
      </c>
      <c r="C9" s="16"/>
      <c r="D9" s="14">
        <v>-0.47161996950931862</v>
      </c>
      <c r="E9" s="14">
        <v>-6.6994370142015303</v>
      </c>
      <c r="F9" s="14">
        <v>-9.7452261968575871E-2</v>
      </c>
      <c r="G9" s="14">
        <v>2.2085221571974234</v>
      </c>
      <c r="H9" s="14">
        <v>2.4263845562323114</v>
      </c>
      <c r="I9" s="14">
        <v>-2.0198099994937815</v>
      </c>
      <c r="J9" s="14">
        <v>-1.2185370561618063</v>
      </c>
      <c r="K9" s="14">
        <v>-0.68085920038448555</v>
      </c>
      <c r="M9" s="15">
        <f>AVERAGE(B9:K9)</f>
        <v>-0.59140246959551412</v>
      </c>
      <c r="N9" s="15">
        <f>MEDIAN(B9:K9)</f>
        <v>-0.47161996950931862</v>
      </c>
      <c r="O9" s="15">
        <f>_xlfn.STDEV.S(B9:K9)</f>
        <v>2.7448331476980092</v>
      </c>
      <c r="P9">
        <f>COUNT(B9:K9)</f>
        <v>9</v>
      </c>
      <c r="Q9" s="15">
        <f t="shared" si="0"/>
        <v>0.91494438256600308</v>
      </c>
      <c r="R9" s="15">
        <f t="shared" si="1"/>
        <v>-0.62187525333590721</v>
      </c>
      <c r="S9" s="15">
        <f t="shared" si="1"/>
        <v>-0.47945607890290565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3"/>
    </row>
    <row r="10" spans="1:51" x14ac:dyDescent="0.25">
      <c r="A10" s="4">
        <v>-1.6</v>
      </c>
      <c r="B10" s="14">
        <v>2.1924533595174598</v>
      </c>
      <c r="C10" s="16"/>
      <c r="D10" s="14">
        <v>-1.3712418766658228</v>
      </c>
      <c r="E10" s="14">
        <v>-6.4715170540522768</v>
      </c>
      <c r="F10" s="14">
        <v>1.6892731107184418</v>
      </c>
      <c r="G10" s="14">
        <v>3.4774618176229364</v>
      </c>
      <c r="H10" s="14">
        <v>-2.1707553963734147</v>
      </c>
      <c r="I10" s="14">
        <v>2.0809311412217113</v>
      </c>
      <c r="J10" s="14">
        <v>-0.6716290910277718</v>
      </c>
      <c r="K10" s="14">
        <v>-0.37854221197847221</v>
      </c>
      <c r="M10" s="15">
        <f>AVERAGE(B10:K10)</f>
        <v>-0.18039624455746772</v>
      </c>
      <c r="N10" s="15">
        <f>MEDIAN(B10:K10)</f>
        <v>-0.37854221197847221</v>
      </c>
      <c r="O10" s="15">
        <f>_xlfn.STDEV.S(B10:K10)</f>
        <v>3.0178225042361593</v>
      </c>
      <c r="P10">
        <f>COUNT(B10:K10)</f>
        <v>9</v>
      </c>
      <c r="Q10" s="15">
        <f t="shared" si="0"/>
        <v>1.0059408347453864</v>
      </c>
      <c r="R10" s="15">
        <f t="shared" si="1"/>
        <v>-0.18969139638823118</v>
      </c>
      <c r="S10" s="15">
        <f t="shared" si="1"/>
        <v>-0.38483180609010387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3"/>
    </row>
    <row r="11" spans="1:51" x14ac:dyDescent="0.25">
      <c r="A11" s="4">
        <v>-1.4</v>
      </c>
      <c r="B11" s="14">
        <v>-1.6467947818768454</v>
      </c>
      <c r="C11" s="16"/>
      <c r="D11" s="14">
        <v>-0.91912420024870911</v>
      </c>
      <c r="E11" s="14">
        <v>-6.929706664661599</v>
      </c>
      <c r="F11" s="14">
        <v>-2.1601415220052047</v>
      </c>
      <c r="G11" s="14">
        <v>-1.5956991993904233</v>
      </c>
      <c r="H11" s="14">
        <v>-0.53654224071339174</v>
      </c>
      <c r="I11" s="14">
        <v>2.3006672703785593</v>
      </c>
      <c r="J11" s="14">
        <v>-0.9443837027953853</v>
      </c>
      <c r="K11" s="14">
        <v>-0.98472653232078655</v>
      </c>
      <c r="M11" s="15">
        <f>AVERAGE(B11:K11)</f>
        <v>-1.4907168415148651</v>
      </c>
      <c r="N11" s="15">
        <f>MEDIAN(B11:K11)</f>
        <v>-0.98472653232078655</v>
      </c>
      <c r="O11" s="15">
        <f>_xlfn.STDEV.S(B11:K11)</f>
        <v>2.4039651674322267</v>
      </c>
      <c r="P11">
        <f>COUNT(B11:K11)</f>
        <v>9</v>
      </c>
      <c r="Q11" s="15">
        <f t="shared" si="0"/>
        <v>0.80132172247740885</v>
      </c>
      <c r="R11" s="15">
        <f t="shared" si="1"/>
        <v>-1.5675279714391506</v>
      </c>
      <c r="S11" s="15">
        <f t="shared" si="1"/>
        <v>-1.0010880634876316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x14ac:dyDescent="0.25">
      <c r="A12" s="4">
        <v>-1.2</v>
      </c>
      <c r="B12" s="14">
        <v>-5.4762238743161786</v>
      </c>
      <c r="C12" s="16"/>
      <c r="D12" s="14">
        <v>0.42800193764718547</v>
      </c>
      <c r="E12" s="14">
        <v>5.0020207336673028</v>
      </c>
      <c r="F12" s="14">
        <v>3.2014425750729387</v>
      </c>
      <c r="G12" s="14">
        <v>-2.3568032331768607</v>
      </c>
      <c r="H12" s="14">
        <v>-3.0903926331372822</v>
      </c>
      <c r="I12" s="14">
        <v>-2.5327776184128363</v>
      </c>
      <c r="J12" s="14">
        <v>1.5146040279095576</v>
      </c>
      <c r="K12" s="14">
        <v>-0.22660854601032027</v>
      </c>
      <c r="M12" s="15">
        <f>AVERAGE(B12:K12)</f>
        <v>-0.39297073675072153</v>
      </c>
      <c r="N12" s="15">
        <f>MEDIAN(B12:K12)</f>
        <v>-0.22660854601032027</v>
      </c>
      <c r="O12" s="15">
        <f>_xlfn.STDEV.S(B12:K12)</f>
        <v>3.3150643456799163</v>
      </c>
      <c r="P12">
        <f>COUNT(B12:K12)</f>
        <v>9</v>
      </c>
      <c r="Q12" s="15">
        <f t="shared" si="0"/>
        <v>1.1050214485599721</v>
      </c>
      <c r="R12" s="15">
        <f t="shared" si="1"/>
        <v>-0.41321906659874846</v>
      </c>
      <c r="S12" s="15">
        <f t="shared" si="1"/>
        <v>-0.23037371600069637</v>
      </c>
      <c r="U12" s="13"/>
      <c r="V12" s="13"/>
      <c r="W12" s="13"/>
      <c r="X12" s="13"/>
      <c r="Y12" s="13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3"/>
      <c r="AW12" s="13"/>
      <c r="AX12" s="13"/>
      <c r="AY12" s="13"/>
    </row>
    <row r="13" spans="1:51" x14ac:dyDescent="0.25">
      <c r="A13" s="4">
        <v>-1</v>
      </c>
      <c r="B13" s="14">
        <v>-0.68452798428952732</v>
      </c>
      <c r="C13" s="16"/>
      <c r="D13" s="14">
        <v>-2.2708637838223229</v>
      </c>
      <c r="E13" s="14">
        <v>-9.4532740584790922</v>
      </c>
      <c r="F13" s="14">
        <v>1.5512911670436356</v>
      </c>
      <c r="G13" s="14">
        <v>-0.32805835130925526</v>
      </c>
      <c r="H13" s="14">
        <v>-2.6823624598290823</v>
      </c>
      <c r="I13" s="14">
        <v>3.253107147611308</v>
      </c>
      <c r="J13" s="14">
        <v>-1.4912916679294197</v>
      </c>
      <c r="K13" s="14">
        <v>2.3469617142665196</v>
      </c>
      <c r="M13" s="15">
        <f>AVERAGE(B13:K13)</f>
        <v>-1.0843353640819151</v>
      </c>
      <c r="N13" s="15">
        <f>MEDIAN(B13:K13)</f>
        <v>-0.68452798428952732</v>
      </c>
      <c r="O13" s="15">
        <f>_xlfn.STDEV.S(B13:K13)</f>
        <v>3.7488635586017454</v>
      </c>
      <c r="P13">
        <f>COUNT(B13:K13)</f>
        <v>9</v>
      </c>
      <c r="Q13" s="15">
        <f t="shared" si="0"/>
        <v>1.2496211862005817</v>
      </c>
      <c r="R13" s="15">
        <f t="shared" si="1"/>
        <v>-1.1402071582499849</v>
      </c>
      <c r="S13" s="15">
        <f t="shared" si="1"/>
        <v>-0.69590162517552545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3"/>
      <c r="AW13" s="13"/>
      <c r="AX13" s="13"/>
      <c r="AY13" s="13"/>
    </row>
    <row r="14" spans="1:51" x14ac:dyDescent="0.25">
      <c r="A14" s="4">
        <v>-0.8</v>
      </c>
      <c r="B14" s="14">
        <v>-4.523776125683832</v>
      </c>
      <c r="C14" s="16"/>
      <c r="D14" s="14">
        <v>5.8349602719416529</v>
      </c>
      <c r="E14" s="14">
        <v>1.1015348177110256</v>
      </c>
      <c r="F14" s="14">
        <v>1.4147172023859209</v>
      </c>
      <c r="G14" s="14">
        <v>-0.45404314871076407</v>
      </c>
      <c r="H14" s="14">
        <v>-2.2732860553072713</v>
      </c>
      <c r="I14" s="14">
        <v>-2.1668007207045048</v>
      </c>
      <c r="J14" s="14">
        <v>-0.53455241434456124</v>
      </c>
      <c r="K14" s="14">
        <v>-0.22660854601032027</v>
      </c>
      <c r="M14" s="15">
        <f>AVERAGE(B14:K14)</f>
        <v>-0.20309496874696159</v>
      </c>
      <c r="N14" s="15">
        <f>MEDIAN(B14:K14)</f>
        <v>-0.45404314871076407</v>
      </c>
      <c r="O14" s="15">
        <f>_xlfn.STDEV.S(B14:K14)</f>
        <v>2.9103478138580257</v>
      </c>
      <c r="P14">
        <f>COUNT(B14:K14)</f>
        <v>9</v>
      </c>
      <c r="Q14" s="15">
        <f t="shared" si="0"/>
        <v>0.97011593795267526</v>
      </c>
      <c r="R14" s="15">
        <f t="shared" si="1"/>
        <v>-0.2135597019524568</v>
      </c>
      <c r="S14" s="15">
        <f t="shared" si="1"/>
        <v>-0.46158721387494267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x14ac:dyDescent="0.25">
      <c r="A15" s="4">
        <v>-0.6</v>
      </c>
      <c r="B15" s="14">
        <v>15.615093280965068</v>
      </c>
      <c r="C15" s="16"/>
      <c r="D15" s="14">
        <v>3.5835987812115349</v>
      </c>
      <c r="E15" s="14">
        <v>26.572177786967679</v>
      </c>
      <c r="F15" s="14">
        <v>2.1018109627257662</v>
      </c>
      <c r="G15" s="14">
        <v>-11.996588452908849</v>
      </c>
      <c r="H15" s="14">
        <v>0.58711008270457576</v>
      </c>
      <c r="I15" s="14">
        <v>-0.92187930636878446</v>
      </c>
      <c r="J15" s="14">
        <v>-2.0368008914646469</v>
      </c>
      <c r="K15" s="14">
        <v>3.709713677389014</v>
      </c>
      <c r="M15" s="15">
        <f>AVERAGE(B15:K15)</f>
        <v>4.1349151023579287</v>
      </c>
      <c r="N15" s="15">
        <f>MEDIAN(B15:K15)</f>
        <v>2.1018109627257662</v>
      </c>
      <c r="O15" s="15">
        <f>_xlfn.STDEV.S(B15:K15)</f>
        <v>11.047155072589355</v>
      </c>
      <c r="P15">
        <f>COUNT(B15:K15)</f>
        <v>9</v>
      </c>
      <c r="Q15" s="15">
        <f t="shared" si="0"/>
        <v>3.6823850241964515</v>
      </c>
      <c r="R15" s="15">
        <f t="shared" si="1"/>
        <v>4.3479719970733282</v>
      </c>
      <c r="S15" s="15">
        <f t="shared" si="1"/>
        <v>2.1367331918368349</v>
      </c>
      <c r="U15" s="13"/>
      <c r="V15" s="13"/>
      <c r="W15" s="13"/>
      <c r="X15" s="13"/>
      <c r="Y15" s="13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3"/>
      <c r="AW15" s="13"/>
      <c r="AX15" s="13"/>
      <c r="AY15" s="13"/>
    </row>
    <row r="16" spans="1:51" x14ac:dyDescent="0.25">
      <c r="A16" s="4">
        <v>-0.4</v>
      </c>
      <c r="B16" s="14">
        <v>3.1547201571047774</v>
      </c>
      <c r="C16" s="16"/>
      <c r="D16" s="14">
        <v>-1.9502293092205018E-2</v>
      </c>
      <c r="E16" s="14">
        <v>9.3606962602329027</v>
      </c>
      <c r="F16" s="14">
        <v>-2.0235675573474889</v>
      </c>
      <c r="G16" s="14">
        <v>16.161663172500678</v>
      </c>
      <c r="H16" s="14">
        <v>5.389311353178015</v>
      </c>
      <c r="I16" s="14">
        <v>1.6414588829080183</v>
      </c>
      <c r="J16" s="14">
        <v>-1.7640462796970333</v>
      </c>
      <c r="K16" s="14">
        <v>-0.83279286635263605</v>
      </c>
      <c r="M16" s="15">
        <f>AVERAGE(B16:K16)</f>
        <v>3.4519934254927809</v>
      </c>
      <c r="N16" s="15">
        <f>MEDIAN(B16:K16)</f>
        <v>1.6414588829080183</v>
      </c>
      <c r="O16" s="15">
        <f>_xlfn.STDEV.S(B16:K16)</f>
        <v>6.0329055615852996</v>
      </c>
      <c r="P16">
        <f>COUNT(B16:K16)</f>
        <v>9</v>
      </c>
      <c r="Q16" s="15">
        <f t="shared" si="0"/>
        <v>2.0109685205284333</v>
      </c>
      <c r="R16" s="15">
        <f t="shared" si="1"/>
        <v>3.6298618899248716</v>
      </c>
      <c r="S16" s="15">
        <f t="shared" si="1"/>
        <v>1.6687322220436043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x14ac:dyDescent="0.25">
      <c r="A17" s="4">
        <v>-0.2</v>
      </c>
      <c r="B17" s="14">
        <v>0.27773881329779082</v>
      </c>
      <c r="C17" s="16"/>
      <c r="D17" s="14">
        <v>-3.1750991366565522</v>
      </c>
      <c r="E17" s="14">
        <v>-4.1758696203840353</v>
      </c>
      <c r="F17" s="14">
        <v>4.3024821664372004</v>
      </c>
      <c r="G17" s="14">
        <v>7.9168024105957118</v>
      </c>
      <c r="H17" s="14">
        <v>2.3238538972984553</v>
      </c>
      <c r="I17" s="14">
        <v>-0.84838394576342224</v>
      </c>
      <c r="J17" s="14">
        <v>1.0956809190664525E-2</v>
      </c>
      <c r="K17" s="14">
        <v>-0.68085920038448555</v>
      </c>
      <c r="M17" s="15">
        <f>AVERAGE(B17:K17)</f>
        <v>0.66129135484792523</v>
      </c>
      <c r="N17" s="15">
        <f>MEDIAN(B17:K17)</f>
        <v>1.0956809190664525E-2</v>
      </c>
      <c r="O17" s="15">
        <f>_xlfn.STDEV.S(B17:K17)</f>
        <v>3.7321471520634826</v>
      </c>
      <c r="P17">
        <f>COUNT(B17:K17)</f>
        <v>9</v>
      </c>
      <c r="Q17" s="15">
        <f t="shared" si="0"/>
        <v>1.2440490506878275</v>
      </c>
      <c r="R17" s="15">
        <f t="shared" si="1"/>
        <v>0.69536525457217702</v>
      </c>
      <c r="S17" s="15">
        <f t="shared" si="1"/>
        <v>1.1138859911527842E-2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x14ac:dyDescent="0.25">
      <c r="A18" s="4">
        <v>0</v>
      </c>
      <c r="B18" s="14">
        <v>6.0317015009117645</v>
      </c>
      <c r="C18" s="16"/>
      <c r="D18" s="14">
        <v>4.2594685729983413</v>
      </c>
      <c r="E18" s="14">
        <v>5.9195748000413539</v>
      </c>
      <c r="F18" s="14">
        <v>14.132991663758521</v>
      </c>
      <c r="G18" s="14">
        <v>24.532508731807155</v>
      </c>
      <c r="H18" s="14">
        <v>12.592613258888171</v>
      </c>
      <c r="I18" s="14">
        <v>13.030239966102144</v>
      </c>
      <c r="J18" s="14">
        <v>4.1092696936989022</v>
      </c>
      <c r="K18" s="14">
        <v>4.8445651415592819</v>
      </c>
      <c r="M18" s="15">
        <f>AVERAGE(B18:K18)</f>
        <v>9.9392148144184045</v>
      </c>
      <c r="N18" s="15">
        <f>MEDIAN(B18:K18)</f>
        <v>6.0317015009117645</v>
      </c>
      <c r="O18" s="15">
        <f>_xlfn.STDEV.S(B18:K18)</f>
        <v>6.8078663170070701</v>
      </c>
      <c r="P18">
        <f>COUNT(B18:K18)</f>
        <v>9</v>
      </c>
      <c r="Q18" s="15">
        <f t="shared" si="0"/>
        <v>2.26928877233569</v>
      </c>
      <c r="R18" s="15">
        <f t="shared" si="1"/>
        <v>10.451345823604473</v>
      </c>
      <c r="S18" s="15">
        <f t="shared" si="1"/>
        <v>6.1319200578990412</v>
      </c>
    </row>
    <row r="19" spans="1:51" x14ac:dyDescent="0.25">
      <c r="A19" s="4">
        <v>0.2</v>
      </c>
      <c r="B19" s="14">
        <v>57.807546640482542</v>
      </c>
      <c r="C19" s="16"/>
      <c r="D19" s="14">
        <v>7.1866998555152701</v>
      </c>
      <c r="E19" s="14">
        <v>20.376044437343158</v>
      </c>
      <c r="F19" s="14">
        <v>33.175907869898722</v>
      </c>
      <c r="G19" s="14">
        <v>40.514394628978017</v>
      </c>
      <c r="H19" s="14">
        <v>29.399271474331591</v>
      </c>
      <c r="I19" s="14">
        <v>27.934049163146579</v>
      </c>
      <c r="J19" s="14">
        <v>5.2016868823681639</v>
      </c>
      <c r="K19" s="14">
        <v>4.7685983085752071</v>
      </c>
      <c r="M19" s="15">
        <f>AVERAGE(B19:K19)</f>
        <v>25.151577695626582</v>
      </c>
      <c r="N19" s="15">
        <f>MEDIAN(B19:K19)</f>
        <v>27.934049163146579</v>
      </c>
      <c r="O19" s="15">
        <f>_xlfn.STDEV.S(B19:K19)</f>
        <v>17.859206037681936</v>
      </c>
      <c r="P19">
        <f>COUNT(B19:K19)</f>
        <v>9</v>
      </c>
      <c r="Q19" s="15">
        <f t="shared" si="0"/>
        <v>5.9530686792273118</v>
      </c>
      <c r="R19" s="15">
        <f t="shared" si="1"/>
        <v>26.447545547050545</v>
      </c>
      <c r="S19" s="15">
        <f t="shared" si="1"/>
        <v>28.398181895430994</v>
      </c>
    </row>
    <row r="20" spans="1:51" x14ac:dyDescent="0.25">
      <c r="A20" s="4">
        <v>0.4</v>
      </c>
      <c r="B20" s="14">
        <v>47.261888062841898</v>
      </c>
      <c r="C20" s="16"/>
      <c r="D20" s="14">
        <v>3.8096576194200891</v>
      </c>
      <c r="E20" s="14">
        <v>10.28060001691777</v>
      </c>
      <c r="F20" s="14">
        <v>36.75076659428985</v>
      </c>
      <c r="G20" s="14">
        <v>42.289871103698253</v>
      </c>
      <c r="H20" s="14">
        <v>21.430128320258348</v>
      </c>
      <c r="I20" s="14">
        <v>25.37071097386978</v>
      </c>
      <c r="J20" s="14">
        <v>7.5235979363898959</v>
      </c>
      <c r="K20" s="14">
        <v>4.9205319745433593</v>
      </c>
      <c r="M20" s="15">
        <f>AVERAGE(B20:K20)</f>
        <v>22.181972511358808</v>
      </c>
      <c r="N20" s="15">
        <f>MEDIAN(B20:K20)</f>
        <v>21.430128320258348</v>
      </c>
      <c r="O20" s="15">
        <f>_xlfn.STDEV.S(B20:K20)</f>
        <v>16.764257849276628</v>
      </c>
      <c r="P20">
        <f>COUNT(B20:K20)</f>
        <v>9</v>
      </c>
      <c r="Q20" s="15">
        <f t="shared" si="0"/>
        <v>5.5880859497588764</v>
      </c>
      <c r="R20" s="15">
        <f t="shared" si="1"/>
        <v>23.324927581763387</v>
      </c>
      <c r="S20" s="15">
        <f t="shared" si="1"/>
        <v>21.786196427405862</v>
      </c>
    </row>
    <row r="21" spans="1:51" x14ac:dyDescent="0.25">
      <c r="A21" s="4">
        <v>0.6</v>
      </c>
      <c r="B21" s="14">
        <v>37.668677233833634</v>
      </c>
      <c r="C21" s="16"/>
      <c r="D21" s="14">
        <v>10.568355537288173</v>
      </c>
      <c r="E21" s="14">
        <v>25.538314050208189</v>
      </c>
      <c r="F21" s="14">
        <v>35.925690890275192</v>
      </c>
      <c r="G21" s="14">
        <v>41.909319086805027</v>
      </c>
      <c r="H21" s="14">
        <v>27.76505831867156</v>
      </c>
      <c r="I21" s="14">
        <v>30.717123481580227</v>
      </c>
      <c r="J21" s="14">
        <v>8.3432605132915434</v>
      </c>
      <c r="K21" s="14">
        <v>14.610179038838689</v>
      </c>
      <c r="M21" s="15">
        <f>AVERAGE(B21:K21)</f>
        <v>25.893997572310244</v>
      </c>
      <c r="N21" s="15">
        <f>MEDIAN(B21:K21)</f>
        <v>27.76505831867156</v>
      </c>
      <c r="O21" s="15">
        <f>_xlfn.STDEV.S(B21:K21)</f>
        <v>12.211094512715384</v>
      </c>
      <c r="P21">
        <f>COUNT(B21:K21)</f>
        <v>9</v>
      </c>
      <c r="Q21" s="15">
        <f t="shared" si="0"/>
        <v>4.0703648375717947</v>
      </c>
      <c r="R21" s="15">
        <f t="shared" si="1"/>
        <v>27.228219576379569</v>
      </c>
      <c r="S21" s="15">
        <f t="shared" si="1"/>
        <v>28.226383216620217</v>
      </c>
    </row>
    <row r="22" spans="1:51" x14ac:dyDescent="0.25">
      <c r="A22" s="4">
        <v>0.8</v>
      </c>
      <c r="B22" s="14">
        <v>37.668677233833634</v>
      </c>
      <c r="C22" s="16"/>
      <c r="D22" s="14">
        <v>9.2166159537145607</v>
      </c>
      <c r="E22" s="14">
        <v>25.195259264828902</v>
      </c>
      <c r="F22" s="14">
        <v>40.738163170688289</v>
      </c>
      <c r="G22" s="14">
        <v>42.543139510845613</v>
      </c>
      <c r="H22" s="14">
        <v>27.254497486429507</v>
      </c>
      <c r="I22" s="14">
        <v>27.860553802541222</v>
      </c>
      <c r="J22" s="14">
        <v>8.3432605132915434</v>
      </c>
      <c r="K22" s="14">
        <v>9.1591711863487077</v>
      </c>
      <c r="M22" s="15">
        <f>AVERAGE(B22:K22)</f>
        <v>25.331037569169109</v>
      </c>
      <c r="N22" s="15">
        <f>MEDIAN(B22:K22)</f>
        <v>27.254497486429507</v>
      </c>
      <c r="O22" s="15">
        <f>_xlfn.STDEV.S(B22:K22)</f>
        <v>13.719321807343063</v>
      </c>
      <c r="P22">
        <f>COUNT(B22:K22)</f>
        <v>9</v>
      </c>
      <c r="Q22" s="15">
        <f t="shared" si="0"/>
        <v>4.5731072691143542</v>
      </c>
      <c r="R22" s="15">
        <f t="shared" si="1"/>
        <v>26.636252324685778</v>
      </c>
      <c r="S22" s="15">
        <f t="shared" si="1"/>
        <v>27.707339260693441</v>
      </c>
    </row>
    <row r="23" spans="1:51" x14ac:dyDescent="0.25">
      <c r="A23" s="4">
        <v>1</v>
      </c>
      <c r="B23" s="14">
        <v>46.299621265254594</v>
      </c>
      <c r="C23" s="16"/>
      <c r="D23" s="14">
        <v>8.0886284855106361</v>
      </c>
      <c r="E23" s="14">
        <v>34.717379249414925</v>
      </c>
      <c r="F23" s="14">
        <v>47.338768802805504</v>
      </c>
      <c r="G23" s="14">
        <v>46.855196494072544</v>
      </c>
      <c r="H23" s="14">
        <v>32.158183184623198</v>
      </c>
      <c r="I23" s="14">
        <v>26.249655490497165</v>
      </c>
      <c r="J23" s="14">
        <v>6.5682574244038463</v>
      </c>
      <c r="K23" s="14">
        <v>9.3111048523168574</v>
      </c>
      <c r="M23" s="15">
        <f>AVERAGE(B23:K23)</f>
        <v>28.620755027655473</v>
      </c>
      <c r="N23" s="15">
        <f>MEDIAN(B23:K23)</f>
        <v>32.158183184623198</v>
      </c>
      <c r="O23" s="15">
        <f>_xlfn.STDEV.S(B23:K23)</f>
        <v>17.071353949621301</v>
      </c>
      <c r="P23">
        <f>COUNT(B23:K23)</f>
        <v>9</v>
      </c>
      <c r="Q23" s="15">
        <f t="shared" si="0"/>
        <v>5.6904513165404333</v>
      </c>
      <c r="R23" s="15">
        <f t="shared" si="1"/>
        <v>30.095476766712498</v>
      </c>
      <c r="S23" s="15">
        <f t="shared" si="1"/>
        <v>32.692501189850795</v>
      </c>
    </row>
    <row r="24" spans="1:51" x14ac:dyDescent="0.25">
      <c r="A24" s="4">
        <v>1.2</v>
      </c>
      <c r="B24" s="14">
        <v>40.545658577640616</v>
      </c>
      <c r="C24" s="16"/>
      <c r="D24" s="14">
        <v>21.156213367668553</v>
      </c>
      <c r="E24" s="14">
        <v>45.15822814553043</v>
      </c>
      <c r="F24" s="14">
        <v>51.051609470871426</v>
      </c>
      <c r="G24" s="14">
        <v>57.510652967082677</v>
      </c>
      <c r="H24" s="14">
        <v>33.180351080320911</v>
      </c>
      <c r="I24" s="14">
        <v>28.300026060854911</v>
      </c>
      <c r="J24" s="14">
        <v>8.4803371899747528</v>
      </c>
      <c r="K24" s="14">
        <v>10.067672495097039</v>
      </c>
      <c r="M24" s="15">
        <f>AVERAGE(B24:K24)</f>
        <v>32.827861039449033</v>
      </c>
      <c r="N24" s="15">
        <f>MEDIAN(B24:K24)</f>
        <v>33.180351080320911</v>
      </c>
      <c r="O24" s="15">
        <f>_xlfn.STDEV.S(B24:K24)</f>
        <v>17.394785764768418</v>
      </c>
      <c r="P24">
        <f>COUNT(B24:K24)</f>
        <v>9</v>
      </c>
      <c r="Q24" s="15">
        <f t="shared" si="0"/>
        <v>5.7982619215894724</v>
      </c>
      <c r="R24" s="15">
        <f t="shared" si="1"/>
        <v>34.519359404004383</v>
      </c>
      <c r="S24" s="15">
        <f t="shared" si="1"/>
        <v>33.73165271636811</v>
      </c>
    </row>
    <row r="25" spans="1:51" x14ac:dyDescent="0.25">
      <c r="A25" s="4">
        <v>1.4</v>
      </c>
      <c r="B25" s="14">
        <v>42.470192172815253</v>
      </c>
      <c r="C25" s="16"/>
      <c r="D25" s="14">
        <v>27.462793609119529</v>
      </c>
      <c r="E25" s="14">
        <v>47.223605928738593</v>
      </c>
      <c r="F25" s="14">
        <v>59.162976588326053</v>
      </c>
      <c r="G25" s="14">
        <v>67.403706593962028</v>
      </c>
      <c r="H25" s="14">
        <v>49.01610672953354</v>
      </c>
      <c r="I25" s="14">
        <v>31.668813406153738</v>
      </c>
      <c r="J25" s="14">
        <v>17.222472182526456</v>
      </c>
      <c r="K25" s="14">
        <v>18.698434928206176</v>
      </c>
      <c r="M25" s="15">
        <f>AVERAGE(B25:K25)</f>
        <v>40.036566904375704</v>
      </c>
      <c r="N25" s="15">
        <f>MEDIAN(B25:K25)</f>
        <v>42.470192172815253</v>
      </c>
      <c r="O25" s="15">
        <f>_xlfn.STDEV.S(B25:K25)</f>
        <v>17.524646741238406</v>
      </c>
      <c r="P25">
        <f>COUNT(B25:K25)</f>
        <v>9</v>
      </c>
      <c r="Q25" s="15">
        <f t="shared" si="0"/>
        <v>5.8415489137461352</v>
      </c>
      <c r="R25" s="15">
        <f t="shared" si="1"/>
        <v>42.099503242499637</v>
      </c>
      <c r="S25" s="15">
        <f t="shared" si="1"/>
        <v>43.17584734721148</v>
      </c>
    </row>
    <row r="26" spans="1:51" x14ac:dyDescent="0.25">
      <c r="A26" s="4">
        <v>1.6</v>
      </c>
      <c r="B26" s="14">
        <v>49.176602609061568</v>
      </c>
      <c r="C26" s="16"/>
      <c r="D26" s="14">
        <v>26.111054025545904</v>
      </c>
      <c r="E26" s="14">
        <v>47.912065189807983</v>
      </c>
      <c r="F26" s="14">
        <v>71.401130204871009</v>
      </c>
      <c r="G26" s="14">
        <v>67.784258610855261</v>
      </c>
      <c r="H26" s="14">
        <v>33.486896825908872</v>
      </c>
      <c r="I26" s="14">
        <v>33.866174697722208</v>
      </c>
      <c r="J26" s="14">
        <v>17.769380147660488</v>
      </c>
      <c r="K26" s="14">
        <v>20.059636547798384</v>
      </c>
      <c r="M26" s="15">
        <f>AVERAGE(B26:K26)</f>
        <v>40.840799873247967</v>
      </c>
      <c r="N26" s="15">
        <f>MEDIAN(B26:K26)</f>
        <v>33.866174697722208</v>
      </c>
      <c r="O26" s="15">
        <f>_xlfn.STDEV.S(B26:K26)</f>
        <v>19.567862733224466</v>
      </c>
      <c r="P26">
        <f>COUNT(B26:K26)</f>
        <v>9</v>
      </c>
      <c r="Q26" s="15">
        <f t="shared" si="0"/>
        <v>6.5226209110748217</v>
      </c>
      <c r="R26" s="15">
        <f t="shared" si="1"/>
        <v>42.945175364228497</v>
      </c>
      <c r="S26" s="15">
        <f t="shared" si="1"/>
        <v>34.42887150199406</v>
      </c>
    </row>
    <row r="27" spans="1:51" x14ac:dyDescent="0.25">
      <c r="A27" s="4">
        <v>1.8</v>
      </c>
      <c r="B27" s="14">
        <v>63.561509328096498</v>
      </c>
      <c r="C27" s="16"/>
      <c r="D27" s="14">
        <v>44.131172842742316</v>
      </c>
      <c r="E27" s="14">
        <v>66.49811554837072</v>
      </c>
      <c r="F27" s="14">
        <v>79.513905301342731</v>
      </c>
      <c r="G27" s="14">
        <v>75.901835763014375</v>
      </c>
      <c r="H27" s="14">
        <v>57.394326288128582</v>
      </c>
      <c r="I27" s="14">
        <v>35.038350704111807</v>
      </c>
      <c r="J27" s="14">
        <v>17.495226794294069</v>
      </c>
      <c r="K27" s="14">
        <v>28.538465314939366</v>
      </c>
      <c r="M27" s="15">
        <f>AVERAGE(B27:K27)</f>
        <v>52.008100876115606</v>
      </c>
      <c r="N27" s="15">
        <f>MEDIAN(B27:K27)</f>
        <v>57.394326288128582</v>
      </c>
      <c r="O27" s="15">
        <f>_xlfn.STDEV.S(B27:K27)</f>
        <v>21.771293390262205</v>
      </c>
      <c r="P27">
        <f>COUNT(B27:K27)</f>
        <v>9</v>
      </c>
      <c r="Q27" s="15">
        <f t="shared" si="0"/>
        <v>7.257097796754068</v>
      </c>
      <c r="R27" s="15">
        <f t="shared" si="1"/>
        <v>54.687886119201181</v>
      </c>
      <c r="S27" s="15">
        <f t="shared" si="1"/>
        <v>58.347950494993547</v>
      </c>
    </row>
    <row r="28" spans="1:51" x14ac:dyDescent="0.25">
      <c r="A28" s="4">
        <v>2</v>
      </c>
      <c r="B28" s="14">
        <v>73.154720157104762</v>
      </c>
      <c r="C28" s="16"/>
      <c r="D28" s="14">
        <v>49.538131177036789</v>
      </c>
      <c r="E28" s="14">
        <v>86.230814778612171</v>
      </c>
      <c r="F28" s="14">
        <v>87.212734566790004</v>
      </c>
      <c r="G28" s="14">
        <v>100</v>
      </c>
      <c r="H28" s="14">
        <v>65.159454355547723</v>
      </c>
      <c r="I28" s="14">
        <v>47.415569392182128</v>
      </c>
      <c r="J28" s="14">
        <v>28.833426194233923</v>
      </c>
      <c r="K28" s="14">
        <v>38.53197971117099</v>
      </c>
      <c r="M28" s="15">
        <f>AVERAGE(B28:K28)</f>
        <v>64.008536703630938</v>
      </c>
      <c r="N28" s="15">
        <f>MEDIAN(B28:K28)</f>
        <v>65.159454355547723</v>
      </c>
      <c r="O28" s="15">
        <f>_xlfn.STDEV.S(B28:K28)</f>
        <v>24.453245466030829</v>
      </c>
      <c r="P28">
        <f>COUNT(B28:K28)</f>
        <v>9</v>
      </c>
      <c r="Q28" s="15">
        <f t="shared" si="0"/>
        <v>8.1510818220102763</v>
      </c>
      <c r="R28" s="15">
        <f t="shared" si="1"/>
        <v>67.30666005749994</v>
      </c>
      <c r="S28" s="15">
        <f t="shared" si="1"/>
        <v>66.242098529601137</v>
      </c>
    </row>
    <row r="29" spans="1:51" x14ac:dyDescent="0.25">
      <c r="A29" s="4">
        <v>2.2000000000000002</v>
      </c>
      <c r="B29" s="14">
        <v>94.246037312386008</v>
      </c>
      <c r="C29" s="16"/>
      <c r="D29" s="14">
        <v>58.096072909217881</v>
      </c>
      <c r="E29" s="14">
        <v>80.953410340517124</v>
      </c>
      <c r="F29" s="14">
        <v>99.450888183334968</v>
      </c>
      <c r="G29" s="14">
        <v>89.473125949080057</v>
      </c>
      <c r="H29" s="14">
        <v>62.09399689966817</v>
      </c>
      <c r="I29" s="14">
        <v>49.246203833383021</v>
      </c>
      <c r="J29" s="14">
        <v>44.678371025534034</v>
      </c>
      <c r="K29" s="14">
        <v>52.61219965323982</v>
      </c>
      <c r="M29" s="15">
        <f>AVERAGE(B29:K29)</f>
        <v>70.094478456262337</v>
      </c>
      <c r="N29" s="15">
        <f>MEDIAN(B29:K29)</f>
        <v>62.09399689966817</v>
      </c>
      <c r="O29" s="15">
        <f>_xlfn.STDEV.S(B29:K29)</f>
        <v>21.014202198153491</v>
      </c>
      <c r="P29">
        <f>COUNT(B29:K29)</f>
        <v>9</v>
      </c>
      <c r="Q29" s="15">
        <f t="shared" si="0"/>
        <v>7.0047340660511637</v>
      </c>
      <c r="R29" s="15">
        <f t="shared" si="1"/>
        <v>73.706187898149196</v>
      </c>
      <c r="S29" s="15">
        <f t="shared" si="1"/>
        <v>63.12570756471294</v>
      </c>
    </row>
    <row r="30" spans="1:51" x14ac:dyDescent="0.25">
      <c r="A30" s="4">
        <v>2.4</v>
      </c>
      <c r="B30" s="14">
        <v>100</v>
      </c>
      <c r="C30" s="16"/>
      <c r="D30" s="14">
        <v>70.261729161380444</v>
      </c>
      <c r="E30" s="14">
        <v>100</v>
      </c>
      <c r="F30" s="14">
        <v>100</v>
      </c>
      <c r="G30" s="14">
        <v>93.659198134905466</v>
      </c>
      <c r="H30" s="13">
        <v>65.261985014481581</v>
      </c>
      <c r="I30" s="13">
        <v>72.608729073977202</v>
      </c>
      <c r="J30" s="14">
        <v>56.015171683875089</v>
      </c>
      <c r="K30" s="13">
        <v>64.571549645875692</v>
      </c>
      <c r="M30" s="15">
        <f>AVERAGE(B30:K30)</f>
        <v>80.264262523832841</v>
      </c>
      <c r="N30" s="15">
        <f>MEDIAN(B30:K30)</f>
        <v>72.608729073977202</v>
      </c>
      <c r="O30" s="15">
        <f>_xlfn.STDEV.S(B30:K30)</f>
        <v>17.909243918226576</v>
      </c>
      <c r="P30">
        <f>COUNT(B30:K30)</f>
        <v>9</v>
      </c>
      <c r="Q30" s="15">
        <f t="shared" si="0"/>
        <v>5.9697479727421916</v>
      </c>
      <c r="R30" s="15">
        <f t="shared" si="1"/>
        <v>84.399983356455905</v>
      </c>
      <c r="S30" s="15">
        <f t="shared" si="1"/>
        <v>73.815145215653672</v>
      </c>
    </row>
    <row r="31" spans="1:51" x14ac:dyDescent="0.25">
      <c r="A31" s="4">
        <v>2.6</v>
      </c>
      <c r="B31" s="14">
        <v>76.021882451956785</v>
      </c>
      <c r="C31" s="16"/>
      <c r="D31" s="14">
        <v>84.678746904273112</v>
      </c>
      <c r="E31" s="14">
        <v>80.037031119298476</v>
      </c>
      <c r="F31" s="14">
        <v>92.575726642885243</v>
      </c>
      <c r="G31" s="14">
        <v>94.926838982986638</v>
      </c>
      <c r="H31" s="13">
        <v>78.134813866748502</v>
      </c>
      <c r="I31" s="13">
        <v>83.667530987106446</v>
      </c>
      <c r="J31" s="14">
        <v>67.626125695582544</v>
      </c>
      <c r="K31" s="13">
        <v>81.983457834531819</v>
      </c>
      <c r="M31" s="15">
        <f>AVERAGE(B31:K31)</f>
        <v>82.183572720596615</v>
      </c>
      <c r="N31" s="15">
        <f>MEDIAN(B31:K31)</f>
        <v>81.983457834531819</v>
      </c>
      <c r="O31" s="15">
        <f>_xlfn.STDEV.S(B31:K31)</f>
        <v>8.289613610155623</v>
      </c>
      <c r="P31">
        <f>COUNT(B31:K31)</f>
        <v>9</v>
      </c>
      <c r="Q31" s="15">
        <f t="shared" si="0"/>
        <v>2.7632045367185412</v>
      </c>
      <c r="R31" s="15">
        <f t="shared" si="1"/>
        <v>86.418188514880427</v>
      </c>
      <c r="S31" s="15">
        <f t="shared" si="1"/>
        <v>83.345637949008974</v>
      </c>
    </row>
    <row r="32" spans="1:51" x14ac:dyDescent="0.25">
      <c r="A32" s="4">
        <v>2.8</v>
      </c>
      <c r="B32" s="14">
        <v>99.037733202412696</v>
      </c>
      <c r="C32" s="16"/>
      <c r="D32" s="14">
        <v>100</v>
      </c>
      <c r="E32" s="14">
        <v>81.87213925204658</v>
      </c>
      <c r="F32" s="14">
        <v>85.838547046110307</v>
      </c>
      <c r="G32" s="14">
        <v>93.404630915413762</v>
      </c>
      <c r="H32" s="13">
        <v>100</v>
      </c>
      <c r="I32" s="13">
        <v>100</v>
      </c>
      <c r="J32" s="14">
        <v>79.919665607508463</v>
      </c>
      <c r="K32" s="13">
        <v>96.669862096942978</v>
      </c>
      <c r="M32" s="15">
        <f>AVERAGE(B32:K32)</f>
        <v>92.971397568937206</v>
      </c>
      <c r="N32" s="15">
        <f>MEDIAN(B32:K32)</f>
        <v>96.669862096942978</v>
      </c>
      <c r="O32" s="15">
        <f>_xlfn.STDEV.S(B32:K32)</f>
        <v>8.2408230351726282</v>
      </c>
      <c r="P32">
        <f>COUNT(B32:K32)</f>
        <v>9</v>
      </c>
      <c r="Q32" s="15">
        <f t="shared" si="0"/>
        <v>2.7469410117242092</v>
      </c>
      <c r="R32" s="15">
        <f t="shared" si="1"/>
        <v>97.761870111431008</v>
      </c>
      <c r="S32" s="15">
        <f t="shared" si="1"/>
        <v>98.276061289998239</v>
      </c>
    </row>
    <row r="33" spans="1:19" x14ac:dyDescent="0.25">
      <c r="A33" s="4">
        <v>3</v>
      </c>
      <c r="B33" s="14">
        <v>88.492074624772059</v>
      </c>
      <c r="C33" s="16"/>
      <c r="D33" s="14">
        <v>99.09576464716578</v>
      </c>
      <c r="E33" s="13">
        <v>99.081271088470544</v>
      </c>
      <c r="F33" s="13">
        <v>89.137441883151837</v>
      </c>
      <c r="G33" s="14">
        <v>94.926838982986638</v>
      </c>
      <c r="H33" s="13">
        <v>83.652637287331714</v>
      </c>
      <c r="I33" s="13">
        <v>88.355110083675982</v>
      </c>
      <c r="J33" s="14">
        <v>90.096909480437461</v>
      </c>
      <c r="K33" s="13">
        <v>99.697683011593995</v>
      </c>
      <c r="M33" s="15">
        <f>AVERAGE(B33:K33)</f>
        <v>92.503970121065109</v>
      </c>
      <c r="N33" s="15">
        <f>MEDIAN(B33:K33)</f>
        <v>90.096909480437461</v>
      </c>
      <c r="O33" s="15">
        <f>_xlfn.STDEV.S(B33:K33)</f>
        <v>5.8428838458040957</v>
      </c>
      <c r="P33">
        <f>COUNT(B33:K33)</f>
        <v>9</v>
      </c>
      <c r="Q33" s="15">
        <f t="shared" si="0"/>
        <v>1.9476279486013652</v>
      </c>
      <c r="R33" s="15">
        <f t="shared" si="1"/>
        <v>97.270357854540322</v>
      </c>
      <c r="S33" s="15">
        <f t="shared" si="1"/>
        <v>91.593897064418172</v>
      </c>
    </row>
    <row r="34" spans="1:19" x14ac:dyDescent="0.25">
      <c r="A34" s="4">
        <v>3.2</v>
      </c>
      <c r="B34" s="13"/>
      <c r="C34" s="17"/>
      <c r="D34" s="13"/>
      <c r="E34" s="13"/>
      <c r="F34" s="13"/>
      <c r="G34" s="13">
        <v>96.449047050559514</v>
      </c>
      <c r="H34" s="13"/>
      <c r="I34" s="13">
        <v>90.552096398914827</v>
      </c>
      <c r="J34" s="13">
        <v>93.852530673237638</v>
      </c>
      <c r="K34" s="13">
        <v>99.545749345625822</v>
      </c>
      <c r="M34" s="15">
        <f>AVERAGE(B34:K34)</f>
        <v>95.099855867084457</v>
      </c>
      <c r="N34" s="15">
        <f>MEDIAN(B34:K34)</f>
        <v>95.150788861898576</v>
      </c>
      <c r="O34" s="15">
        <f>_xlfn.STDEV.S(B34:K34)</f>
        <v>3.8220510197028585</v>
      </c>
      <c r="P34">
        <f>COUNT(B34:K34)</f>
        <v>4</v>
      </c>
      <c r="Q34" s="15">
        <f t="shared" si="0"/>
        <v>1.9110255098514293</v>
      </c>
      <c r="R34" s="15">
        <f t="shared" si="1"/>
        <v>100</v>
      </c>
      <c r="S34" s="15">
        <f t="shared" si="1"/>
        <v>96.731748190621829</v>
      </c>
    </row>
    <row r="35" spans="1:19" x14ac:dyDescent="0.25">
      <c r="A35" s="4">
        <v>3.4</v>
      </c>
      <c r="B35" s="13"/>
      <c r="C35" s="18"/>
      <c r="D35" s="13"/>
      <c r="E35" s="13"/>
      <c r="F35" s="13"/>
      <c r="G35" s="13">
        <v>89.219857541932697</v>
      </c>
      <c r="H35" s="13"/>
      <c r="I35" s="13">
        <v>86.45060530554008</v>
      </c>
      <c r="J35" s="13">
        <v>93.032868096336003</v>
      </c>
      <c r="K35" s="13">
        <v>98.789181702845639</v>
      </c>
      <c r="L35" s="13"/>
      <c r="M35" s="15">
        <f>AVERAGE(B35:K35)</f>
        <v>91.873128161663601</v>
      </c>
      <c r="N35" s="15">
        <f>MEDIAN(B35:K35)</f>
        <v>91.126362819134357</v>
      </c>
      <c r="O35" s="15">
        <f>_xlfn.STDEV.S(B35:K35)</f>
        <v>5.3422963978448994</v>
      </c>
      <c r="P35">
        <f>COUNT(B35:K35)</f>
        <v>4</v>
      </c>
      <c r="Q35" s="15">
        <f t="shared" si="0"/>
        <v>2.6711481989224497</v>
      </c>
      <c r="R35" s="15">
        <f t="shared" si="1"/>
        <v>96.607010940236677</v>
      </c>
      <c r="S35" s="15">
        <f t="shared" si="1"/>
        <v>92.64045508378841</v>
      </c>
    </row>
    <row r="36" spans="1:19" x14ac:dyDescent="0.25">
      <c r="A36" s="4">
        <v>3.6</v>
      </c>
      <c r="C36" s="19"/>
      <c r="G36" s="13">
        <v>97.337434694091812</v>
      </c>
      <c r="H36" s="13"/>
      <c r="I36" s="13">
        <v>80.006262104704646</v>
      </c>
      <c r="J36" s="13">
        <v>100</v>
      </c>
      <c r="K36" s="13">
        <v>99.393815679657678</v>
      </c>
      <c r="L36" s="13"/>
      <c r="M36" s="15">
        <f>AVERAGE(B36:K36)</f>
        <v>94.184378119613541</v>
      </c>
      <c r="N36" s="15">
        <f>MEDIAN(B36:K36)</f>
        <v>98.365625186874752</v>
      </c>
      <c r="O36" s="15">
        <f>_xlfn.STDEV.S(B36:K36)</f>
        <v>9.5205118392116059</v>
      </c>
      <c r="P36">
        <f>COUNT(B36:K36)</f>
        <v>4</v>
      </c>
      <c r="Q36" s="15">
        <f t="shared" si="0"/>
        <v>4.760255919605803</v>
      </c>
      <c r="R36" s="15">
        <f t="shared" si="1"/>
        <v>99.037351067334498</v>
      </c>
      <c r="S36" s="15">
        <f t="shared" si="1"/>
        <v>100</v>
      </c>
    </row>
    <row r="37" spans="1:19" x14ac:dyDescent="0.25">
      <c r="A37" s="4">
        <v>3.8</v>
      </c>
      <c r="G37" s="13">
        <v>97.337434694091812</v>
      </c>
      <c r="H37" s="13"/>
      <c r="I37" s="13">
        <v>75.391803392410864</v>
      </c>
      <c r="J37" s="13">
        <v>96.721349692393417</v>
      </c>
      <c r="K37" s="13">
        <v>97.426429739723147</v>
      </c>
      <c r="L37" s="13"/>
      <c r="M37" s="15">
        <f>AVERAGE(B37:K37)</f>
        <v>91.719254379654814</v>
      </c>
      <c r="N37" s="15">
        <f>MEDIAN(B37:K37)</f>
        <v>97.029392193242614</v>
      </c>
      <c r="O37" s="15">
        <f>_xlfn.STDEV.S(B37:K37)</f>
        <v>10.889481375692572</v>
      </c>
      <c r="P37">
        <f>COUNT(B37:K37)</f>
        <v>4</v>
      </c>
      <c r="Q37" s="15">
        <f t="shared" si="0"/>
        <v>5.4447406878462861</v>
      </c>
      <c r="R37" s="15">
        <f t="shared" si="1"/>
        <v>96.44520861087895</v>
      </c>
      <c r="S37" s="15">
        <f t="shared" si="1"/>
        <v>98.641565088318643</v>
      </c>
    </row>
    <row r="38" spans="1:19" x14ac:dyDescent="0.25">
      <c r="A38" s="4">
        <v>4</v>
      </c>
      <c r="G38" s="13">
        <v>82.369921237854754</v>
      </c>
      <c r="H38" s="13"/>
      <c r="I38" s="13">
        <v>90.33236026975797</v>
      </c>
      <c r="J38" s="13">
        <v>96.58427301571021</v>
      </c>
      <c r="K38" s="13">
        <v>100</v>
      </c>
      <c r="L38" s="13"/>
      <c r="M38" s="15">
        <f>AVERAGE(B38:K38)</f>
        <v>92.321638630830734</v>
      </c>
      <c r="N38" s="15">
        <f>MEDIAN(B38:K38)</f>
        <v>93.45831664273409</v>
      </c>
      <c r="O38" s="15">
        <f>_xlfn.STDEV.S(B38:K38)</f>
        <v>7.7485739049668725</v>
      </c>
      <c r="P38">
        <f>COUNT(B38:K38)</f>
        <v>4</v>
      </c>
      <c r="Q38" s="15">
        <f t="shared" si="0"/>
        <v>3.8742869524834362</v>
      </c>
      <c r="R38" s="15">
        <f t="shared" si="1"/>
        <v>97.078631496417117</v>
      </c>
      <c r="S38" s="15">
        <f t="shared" si="1"/>
        <v>95.011155030207178</v>
      </c>
    </row>
    <row r="39" spans="1:19" x14ac:dyDescent="0.25">
      <c r="A39" s="4"/>
      <c r="M39" s="15"/>
      <c r="N39" s="15"/>
      <c r="O39" s="15"/>
      <c r="Q39" s="15"/>
    </row>
    <row r="40" spans="1:19" x14ac:dyDescent="0.25">
      <c r="M40" s="15"/>
      <c r="N40" s="15"/>
      <c r="O40" s="15"/>
      <c r="Q40" s="15"/>
    </row>
    <row r="41" spans="1:19" x14ac:dyDescent="0.25">
      <c r="M41" s="15"/>
      <c r="N41" s="15"/>
      <c r="O41" s="15"/>
      <c r="Q41" s="15"/>
    </row>
    <row r="42" spans="1:19" x14ac:dyDescent="0.25">
      <c r="M42" s="15"/>
      <c r="N42" s="15"/>
      <c r="O42" s="15"/>
      <c r="Q42" s="15"/>
    </row>
    <row r="43" spans="1:19" x14ac:dyDescent="0.25">
      <c r="M43" s="15"/>
      <c r="N43" s="15"/>
      <c r="O43" s="15"/>
      <c r="Q43" s="15"/>
    </row>
    <row r="44" spans="1:19" x14ac:dyDescent="0.25">
      <c r="M44" s="15"/>
      <c r="N44" s="15"/>
      <c r="O44" s="15"/>
      <c r="Q44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8500-C66F-485C-9662-750A3B37A160}">
  <dimension ref="A1:U26"/>
  <sheetViews>
    <sheetView workbookViewId="0"/>
  </sheetViews>
  <sheetFormatPr defaultRowHeight="15" x14ac:dyDescent="0.25"/>
  <cols>
    <col min="2" max="4" width="10.7109375" style="4" customWidth="1"/>
    <col min="5" max="5" width="4" customWidth="1"/>
    <col min="10" max="10" width="4" customWidth="1"/>
  </cols>
  <sheetData>
    <row r="1" spans="1:21" x14ac:dyDescent="0.25">
      <c r="A1" s="2" t="s">
        <v>57</v>
      </c>
    </row>
    <row r="2" spans="1:21" x14ac:dyDescent="0.25">
      <c r="A2" s="2" t="s">
        <v>45</v>
      </c>
      <c r="E2" s="25"/>
      <c r="F2" s="2" t="s">
        <v>46</v>
      </c>
      <c r="J2" s="25"/>
      <c r="K2" s="2" t="s">
        <v>47</v>
      </c>
    </row>
    <row r="3" spans="1:21" ht="30" x14ac:dyDescent="0.25">
      <c r="A3" s="20"/>
      <c r="B3" s="21" t="s">
        <v>40</v>
      </c>
      <c r="C3" s="21" t="s">
        <v>41</v>
      </c>
      <c r="D3" s="21" t="s">
        <v>42</v>
      </c>
      <c r="E3" s="25"/>
      <c r="F3" s="20"/>
      <c r="G3" s="21" t="s">
        <v>40</v>
      </c>
      <c r="H3" s="21" t="s">
        <v>41</v>
      </c>
      <c r="I3" s="21" t="s">
        <v>42</v>
      </c>
      <c r="J3" s="25"/>
      <c r="K3" s="20"/>
      <c r="L3" s="21" t="s">
        <v>40</v>
      </c>
      <c r="M3" s="21" t="s">
        <v>41</v>
      </c>
      <c r="N3" s="21" t="s">
        <v>42</v>
      </c>
      <c r="O3" s="1"/>
      <c r="P3" s="4"/>
      <c r="Q3" s="4"/>
      <c r="R3" s="4"/>
      <c r="S3" s="4"/>
      <c r="T3" s="4"/>
      <c r="U3" s="4"/>
    </row>
    <row r="4" spans="1:21" x14ac:dyDescent="0.25">
      <c r="A4" s="4"/>
      <c r="B4" s="22">
        <v>-3.0000000000060201E-2</v>
      </c>
      <c r="C4" s="23">
        <v>1.2299999999999101</v>
      </c>
      <c r="D4" s="22">
        <v>1.9550000000000001</v>
      </c>
      <c r="E4" s="25"/>
      <c r="F4" s="4"/>
      <c r="G4" s="22">
        <v>0.4</v>
      </c>
      <c r="H4" s="23">
        <v>1.51</v>
      </c>
      <c r="I4" s="22">
        <v>2.76</v>
      </c>
      <c r="J4" s="25"/>
      <c r="K4" s="22"/>
      <c r="L4" s="22">
        <v>0.06</v>
      </c>
      <c r="M4" s="23">
        <v>1.2</v>
      </c>
      <c r="N4" s="22">
        <v>1.9450000000000001</v>
      </c>
      <c r="O4" s="22"/>
      <c r="P4" s="22"/>
      <c r="Q4" s="22"/>
      <c r="R4" s="22"/>
      <c r="S4" s="22"/>
      <c r="T4" s="22"/>
      <c r="U4" s="22"/>
    </row>
    <row r="5" spans="1:21" x14ac:dyDescent="0.25">
      <c r="A5" s="4"/>
      <c r="B5" s="22">
        <v>1.94</v>
      </c>
      <c r="C5" s="24">
        <v>2.327</v>
      </c>
      <c r="D5" s="22">
        <v>2.62</v>
      </c>
      <c r="E5" s="25"/>
      <c r="F5" s="4"/>
      <c r="G5" s="22">
        <v>0.26</v>
      </c>
      <c r="H5" s="23">
        <v>0.745</v>
      </c>
      <c r="I5" s="22">
        <v>1.22</v>
      </c>
      <c r="J5" s="25"/>
      <c r="K5" s="22"/>
      <c r="L5" s="22">
        <v>1.4350000000000001</v>
      </c>
      <c r="M5" s="23">
        <v>2.0499999999999998</v>
      </c>
      <c r="N5" s="22">
        <v>2.4350000000000001</v>
      </c>
      <c r="O5" s="20"/>
      <c r="P5" s="22"/>
      <c r="Q5" s="22"/>
      <c r="R5" s="22"/>
      <c r="S5" s="22"/>
      <c r="T5" s="22"/>
      <c r="U5" s="22"/>
    </row>
    <row r="6" spans="1:21" x14ac:dyDescent="0.25">
      <c r="A6" s="4"/>
      <c r="B6" s="22">
        <v>1.96</v>
      </c>
      <c r="C6" s="23">
        <v>2.4649999999999999</v>
      </c>
      <c r="D6" s="22">
        <v>2.7850000000000001</v>
      </c>
      <c r="E6" s="25"/>
      <c r="F6" s="4"/>
      <c r="G6" s="22">
        <v>1.37</v>
      </c>
      <c r="H6" s="23">
        <v>1.9850000000000001</v>
      </c>
      <c r="I6" s="22">
        <v>2.41</v>
      </c>
      <c r="J6" s="25"/>
      <c r="K6" s="22"/>
      <c r="L6" s="22">
        <v>-0.22</v>
      </c>
      <c r="M6" s="23">
        <v>0.38500000000000001</v>
      </c>
      <c r="N6" s="22">
        <v>0.97</v>
      </c>
      <c r="O6" s="22"/>
      <c r="P6" s="22"/>
      <c r="Q6" s="22"/>
      <c r="R6" s="22"/>
      <c r="S6" s="22"/>
      <c r="T6" s="22"/>
      <c r="U6" s="22"/>
    </row>
    <row r="7" spans="1:21" x14ac:dyDescent="0.25">
      <c r="A7" s="4"/>
      <c r="B7" s="22">
        <v>1.595</v>
      </c>
      <c r="C7" s="23">
        <v>2.2050000000000001</v>
      </c>
      <c r="D7" s="22">
        <v>2.6349999999999998</v>
      </c>
      <c r="E7" s="25"/>
      <c r="F7" s="4"/>
      <c r="G7" s="22">
        <v>-0.38500000000000001</v>
      </c>
      <c r="H7" s="23">
        <v>0.105</v>
      </c>
      <c r="I7" s="22">
        <v>0.55000000000000004</v>
      </c>
      <c r="J7" s="25"/>
      <c r="K7" s="23"/>
      <c r="L7" s="22">
        <v>0.3</v>
      </c>
      <c r="M7" s="23">
        <v>0.98</v>
      </c>
      <c r="N7" s="22">
        <v>1.575</v>
      </c>
      <c r="O7" s="23"/>
      <c r="P7" s="23"/>
      <c r="Q7" s="23"/>
      <c r="R7" s="23"/>
      <c r="S7" s="23"/>
      <c r="T7" s="23"/>
      <c r="U7" s="23"/>
    </row>
    <row r="8" spans="1:21" x14ac:dyDescent="0.25">
      <c r="A8" s="4"/>
      <c r="B8" s="22">
        <v>-0.26000000000006002</v>
      </c>
      <c r="C8" s="23">
        <v>1.5099999999999001</v>
      </c>
      <c r="D8" s="22">
        <v>2.7999999999998799</v>
      </c>
      <c r="E8" s="25"/>
      <c r="F8" s="4"/>
      <c r="G8" s="22">
        <v>1.4350000000000001</v>
      </c>
      <c r="H8" s="23">
        <v>1.895</v>
      </c>
      <c r="I8" s="22">
        <v>2.165</v>
      </c>
      <c r="J8" s="25"/>
      <c r="K8" s="22"/>
      <c r="L8" s="22">
        <v>0.12</v>
      </c>
      <c r="M8" s="23">
        <v>0.83</v>
      </c>
      <c r="N8" s="22">
        <v>1.635</v>
      </c>
      <c r="O8" s="22"/>
      <c r="P8" s="22"/>
      <c r="Q8" s="22"/>
      <c r="R8" s="22"/>
      <c r="S8" s="22"/>
      <c r="T8" s="22"/>
      <c r="U8" s="22"/>
    </row>
    <row r="9" spans="1:21" x14ac:dyDescent="0.25">
      <c r="A9" s="4"/>
      <c r="B9" s="22">
        <v>1.59</v>
      </c>
      <c r="C9" s="23">
        <v>2.2749999999999999</v>
      </c>
      <c r="D9" s="22">
        <v>2.81</v>
      </c>
      <c r="E9" s="25"/>
      <c r="F9" s="4"/>
      <c r="G9" s="22">
        <v>1.04</v>
      </c>
      <c r="H9" s="23">
        <v>1.69</v>
      </c>
      <c r="I9" s="22">
        <v>2.2149999999999999</v>
      </c>
      <c r="J9" s="25"/>
      <c r="K9" s="22"/>
      <c r="L9" s="22">
        <v>0.505</v>
      </c>
      <c r="M9" s="23">
        <v>1.55</v>
      </c>
      <c r="N9" s="22">
        <v>2.2749999999999999</v>
      </c>
      <c r="O9" s="22"/>
      <c r="P9" s="22"/>
      <c r="Q9" s="22"/>
      <c r="R9" s="22"/>
      <c r="S9" s="22"/>
      <c r="T9" s="22"/>
      <c r="U9" s="22"/>
    </row>
    <row r="10" spans="1:21" x14ac:dyDescent="0.25">
      <c r="A10" s="4"/>
      <c r="B10" s="22">
        <v>1.41</v>
      </c>
      <c r="C10" s="23">
        <v>2.0299999999999998</v>
      </c>
      <c r="D10" s="22">
        <v>2.56</v>
      </c>
      <c r="E10" s="25"/>
      <c r="F10" s="4"/>
      <c r="G10" s="22">
        <v>0.63</v>
      </c>
      <c r="H10" s="23">
        <v>1.41</v>
      </c>
      <c r="I10" s="22">
        <v>1.9450000000000001</v>
      </c>
      <c r="J10" s="25"/>
      <c r="L10" s="22">
        <v>1.7450000000000001</v>
      </c>
      <c r="M10" s="23">
        <v>2.34</v>
      </c>
      <c r="N10" s="22">
        <v>2.82</v>
      </c>
    </row>
    <row r="11" spans="1:21" x14ac:dyDescent="0.25">
      <c r="A11" s="4"/>
      <c r="B11" s="22">
        <v>1.02</v>
      </c>
      <c r="C11" s="23">
        <v>1.73</v>
      </c>
      <c r="D11" s="22">
        <v>2.7450000000000001</v>
      </c>
      <c r="E11" s="25"/>
      <c r="F11" s="4"/>
      <c r="G11" s="22">
        <v>-0.115</v>
      </c>
      <c r="H11" s="23">
        <v>0.28999999999999998</v>
      </c>
      <c r="I11" s="22">
        <v>0.67</v>
      </c>
      <c r="J11" s="25"/>
      <c r="L11" s="22">
        <v>1.5449999999999999</v>
      </c>
      <c r="M11" s="23">
        <v>2.14</v>
      </c>
      <c r="N11" s="22">
        <v>2.63</v>
      </c>
    </row>
    <row r="12" spans="1:21" x14ac:dyDescent="0.25">
      <c r="A12" s="4"/>
      <c r="B12" s="22">
        <v>0.86499999999999999</v>
      </c>
      <c r="C12" s="23">
        <v>1.855</v>
      </c>
      <c r="D12" s="22">
        <v>2.57</v>
      </c>
      <c r="E12" s="25"/>
      <c r="F12" s="4"/>
      <c r="G12" s="22">
        <v>-0.34499999999999997</v>
      </c>
      <c r="H12" s="23">
        <v>0.26500000000000001</v>
      </c>
      <c r="I12" s="22">
        <v>0.77</v>
      </c>
      <c r="J12" s="25"/>
      <c r="L12" s="22">
        <v>1.5449999999999999</v>
      </c>
      <c r="M12" s="23">
        <v>2.14</v>
      </c>
      <c r="N12" s="22">
        <v>2.63</v>
      </c>
    </row>
    <row r="13" spans="1:21" x14ac:dyDescent="0.25">
      <c r="A13" s="4"/>
      <c r="B13" s="22"/>
      <c r="C13" s="23"/>
      <c r="D13" s="22"/>
      <c r="E13" s="25"/>
      <c r="F13" s="4"/>
      <c r="G13" s="22">
        <v>1.78</v>
      </c>
      <c r="H13" s="23">
        <v>2.2749999999999999</v>
      </c>
      <c r="I13" s="22">
        <v>2.5550000000000002</v>
      </c>
      <c r="J13" s="25"/>
    </row>
    <row r="14" spans="1:21" x14ac:dyDescent="0.25">
      <c r="A14" s="4"/>
      <c r="B14" s="22"/>
      <c r="C14" s="23"/>
      <c r="D14" s="22"/>
      <c r="E14" s="25"/>
      <c r="F14" s="4"/>
      <c r="G14" s="22">
        <v>1.48</v>
      </c>
      <c r="H14" s="23">
        <v>2.0499999999999998</v>
      </c>
      <c r="I14" s="22">
        <v>2.42</v>
      </c>
      <c r="J14" s="25"/>
    </row>
    <row r="15" spans="1:21" x14ac:dyDescent="0.25">
      <c r="A15" s="4"/>
      <c r="B15" s="22"/>
      <c r="C15" s="23"/>
      <c r="D15" s="22"/>
      <c r="E15" s="25"/>
      <c r="F15" s="4"/>
      <c r="G15" s="22">
        <v>0.755</v>
      </c>
      <c r="H15" s="23">
        <v>1.48</v>
      </c>
      <c r="I15" s="22">
        <v>2.125</v>
      </c>
      <c r="J15" s="25"/>
    </row>
    <row r="16" spans="1:21" x14ac:dyDescent="0.25">
      <c r="A16" s="4"/>
      <c r="B16" s="22"/>
      <c r="C16" s="23"/>
      <c r="D16" s="22"/>
      <c r="E16" s="25"/>
      <c r="F16" s="4"/>
      <c r="G16" s="22">
        <v>0.47</v>
      </c>
      <c r="H16" s="23">
        <v>1.0269999999999999</v>
      </c>
      <c r="I16" s="22">
        <v>1.9350000000000001</v>
      </c>
      <c r="J16" s="25"/>
    </row>
    <row r="17" spans="1:14" x14ac:dyDescent="0.25">
      <c r="A17" s="4"/>
      <c r="B17" s="22"/>
      <c r="C17" s="23"/>
      <c r="D17" s="22"/>
      <c r="E17" s="25"/>
      <c r="F17" s="4"/>
      <c r="G17" s="22">
        <v>1.1850000000000001</v>
      </c>
      <c r="H17" s="23">
        <v>1.77</v>
      </c>
      <c r="I17" s="22">
        <v>2.2149999999999999</v>
      </c>
      <c r="J17" s="25"/>
    </row>
    <row r="18" spans="1:14" x14ac:dyDescent="0.25">
      <c r="A18" s="4"/>
      <c r="B18" s="22"/>
      <c r="C18" s="23"/>
      <c r="D18" s="22"/>
      <c r="E18" s="25"/>
      <c r="F18" s="4"/>
      <c r="G18" s="22"/>
      <c r="H18" s="23"/>
      <c r="I18" s="22"/>
      <c r="J18" s="25"/>
    </row>
    <row r="19" spans="1:14" x14ac:dyDescent="0.25">
      <c r="B19" s="22"/>
      <c r="C19" s="22"/>
      <c r="D19" s="22"/>
      <c r="E19" s="25"/>
      <c r="G19" s="22"/>
      <c r="H19" s="22"/>
      <c r="I19" s="22"/>
      <c r="J19" s="25"/>
    </row>
    <row r="20" spans="1:14" x14ac:dyDescent="0.25">
      <c r="A20" t="s">
        <v>0</v>
      </c>
      <c r="B20" s="22">
        <f>AVERAGE(B4:B12)</f>
        <v>1.1211111111110976</v>
      </c>
      <c r="C20" s="22">
        <f>AVERAGE(C4:C12)</f>
        <v>1.9585555555555345</v>
      </c>
      <c r="D20" s="22">
        <f>AVERAGE(D4:D12)</f>
        <v>2.6088888888888757</v>
      </c>
      <c r="E20" s="25"/>
      <c r="F20" t="s">
        <v>0</v>
      </c>
      <c r="G20" s="22">
        <f>AVERAGE(G4:G17)</f>
        <v>0.71142857142857163</v>
      </c>
      <c r="H20" s="22">
        <f>AVERAGE(H4:H17)</f>
        <v>1.3212142857142857</v>
      </c>
      <c r="I20" s="22">
        <f>AVERAGE(I4:I17)</f>
        <v>1.8539285714285714</v>
      </c>
      <c r="J20" s="25"/>
      <c r="K20" t="s">
        <v>0</v>
      </c>
      <c r="L20" s="22">
        <f>AVERAGE(L4:L12)</f>
        <v>0.78166666666666673</v>
      </c>
      <c r="M20" s="22">
        <f>AVERAGE(M4:M12)</f>
        <v>1.512777777777778</v>
      </c>
      <c r="N20" s="22">
        <f>AVERAGE(N4:N12)</f>
        <v>2.1016666666666666</v>
      </c>
    </row>
    <row r="21" spans="1:14" x14ac:dyDescent="0.25">
      <c r="A21" t="s">
        <v>1</v>
      </c>
      <c r="B21" s="22">
        <f>MEDIAN(B4:B12)</f>
        <v>1.41</v>
      </c>
      <c r="C21" s="22">
        <f>MEDIAN(C4:C12)</f>
        <v>2.0299999999999998</v>
      </c>
      <c r="D21" s="22">
        <f>MEDIAN(D4:D12)</f>
        <v>2.6349999999999998</v>
      </c>
      <c r="E21" s="25"/>
      <c r="F21" t="s">
        <v>1</v>
      </c>
      <c r="G21" s="22">
        <f>MEDIAN(G4:G17)</f>
        <v>0.6925</v>
      </c>
      <c r="H21" s="22">
        <f>MEDIAN(H4:H17)</f>
        <v>1.4950000000000001</v>
      </c>
      <c r="I21" s="22">
        <f t="shared" ref="H21:I21" si="0">MEDIAN(I4:I17)</f>
        <v>2.145</v>
      </c>
      <c r="J21" s="25"/>
      <c r="K21" t="s">
        <v>1</v>
      </c>
      <c r="L21" s="22">
        <f>MEDIAN(L4:L12)</f>
        <v>0.505</v>
      </c>
      <c r="M21" s="22">
        <f>MEDIAN(M4:M12)</f>
        <v>1.55</v>
      </c>
      <c r="N21" s="22">
        <f>MEDIAN(N4:N12)</f>
        <v>2.2749999999999999</v>
      </c>
    </row>
    <row r="22" spans="1:14" x14ac:dyDescent="0.25">
      <c r="A22" t="s">
        <v>43</v>
      </c>
      <c r="B22" s="22">
        <f>_xlfn.STDEV.S(B4:B12)</f>
        <v>0.80704235397601598</v>
      </c>
      <c r="C22" s="22">
        <f>_xlfn.STDEV.S(C4:C12)</f>
        <v>0.41127396924411064</v>
      </c>
      <c r="D22" s="22">
        <f>_xlfn.STDEV.S(D4:D12)</f>
        <v>0.26428887814492946</v>
      </c>
      <c r="E22" s="25"/>
      <c r="F22" t="s">
        <v>43</v>
      </c>
      <c r="G22" s="22">
        <f>_xlfn.STDEV.S(G4:G17)</f>
        <v>0.70114310119379208</v>
      </c>
      <c r="H22" s="22">
        <f t="shared" ref="H22:I22" si="1">_xlfn.STDEV.S(H4:H17)</f>
        <v>0.71755880794339266</v>
      </c>
      <c r="I22" s="22">
        <f t="shared" si="1"/>
        <v>0.73728498448812141</v>
      </c>
      <c r="J22" s="25"/>
      <c r="K22" t="s">
        <v>43</v>
      </c>
      <c r="L22" s="22">
        <f>_xlfn.STDEV.S(L4:L12)</f>
        <v>0.77384591489520693</v>
      </c>
      <c r="M22" s="22">
        <f>_xlfn.STDEV.S(M4:M12)</f>
        <v>0.69649619126341467</v>
      </c>
      <c r="N22" s="22">
        <f>_xlfn.STDEV.S(N4:N12)</f>
        <v>0.61398289878464773</v>
      </c>
    </row>
    <row r="23" spans="1:14" x14ac:dyDescent="0.25">
      <c r="A23" t="s">
        <v>44</v>
      </c>
      <c r="B23" s="20">
        <f>COUNT(B4:B12)</f>
        <v>9</v>
      </c>
      <c r="C23" s="20">
        <f>COUNT(C4:C12)</f>
        <v>9</v>
      </c>
      <c r="D23" s="20">
        <f>COUNT(D4:D12)</f>
        <v>9</v>
      </c>
      <c r="E23" s="25"/>
      <c r="F23" t="s">
        <v>44</v>
      </c>
      <c r="G23" s="20">
        <f>COUNT(G4:G17)</f>
        <v>14</v>
      </c>
      <c r="H23" s="20">
        <f t="shared" ref="H23:I23" si="2">COUNT(H4:H17)</f>
        <v>14</v>
      </c>
      <c r="I23" s="20">
        <f t="shared" si="2"/>
        <v>14</v>
      </c>
      <c r="J23" s="25"/>
      <c r="K23" t="s">
        <v>44</v>
      </c>
      <c r="L23" s="20">
        <f>COUNT(L4:L12)</f>
        <v>9</v>
      </c>
      <c r="M23" s="20">
        <f>COUNT(M4:M12)</f>
        <v>9</v>
      </c>
      <c r="N23" s="20">
        <f>COUNT(N4:N12)</f>
        <v>9</v>
      </c>
    </row>
    <row r="24" spans="1:14" x14ac:dyDescent="0.25">
      <c r="A24" s="2" t="s">
        <v>3</v>
      </c>
      <c r="B24" s="22">
        <f t="shared" ref="B24:D24" si="3">B22/(SQRT(B23))</f>
        <v>0.26901411799200531</v>
      </c>
      <c r="C24" s="22">
        <f t="shared" si="3"/>
        <v>0.1370913230813702</v>
      </c>
      <c r="D24" s="22">
        <f t="shared" si="3"/>
        <v>8.8096292714976487E-2</v>
      </c>
      <c r="E24" s="25"/>
      <c r="F24" s="2" t="s">
        <v>3</v>
      </c>
      <c r="G24" s="22">
        <f>G22/(SQRT(G23))</f>
        <v>0.18738837598338151</v>
      </c>
      <c r="H24" s="22">
        <f t="shared" ref="H24:I24" si="4">H22/(SQRT(H23))</f>
        <v>0.19177565815614994</v>
      </c>
      <c r="I24" s="22">
        <f t="shared" si="4"/>
        <v>0.19704770059767787</v>
      </c>
      <c r="J24" s="25"/>
      <c r="K24" s="2" t="s">
        <v>3</v>
      </c>
      <c r="L24" s="22">
        <f t="shared" ref="L24" si="5">L22/(SQRT(L23))</f>
        <v>0.25794863829840231</v>
      </c>
      <c r="M24" s="22">
        <f t="shared" ref="M24" si="6">M22/(SQRT(M23))</f>
        <v>0.2321653970878049</v>
      </c>
      <c r="N24" s="22">
        <f t="shared" ref="N24" si="7">N22/(SQRT(N23))</f>
        <v>0.20466096626154925</v>
      </c>
    </row>
    <row r="25" spans="1:14" x14ac:dyDescent="0.25">
      <c r="E25" s="25"/>
      <c r="J25" s="25"/>
    </row>
    <row r="26" spans="1:14" x14ac:dyDescent="0.25">
      <c r="E26" s="25"/>
      <c r="J26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FD39-D2CD-40A7-B9BC-E40FE58E694A}">
  <dimension ref="A1:U27"/>
  <sheetViews>
    <sheetView workbookViewId="0">
      <selection activeCell="E30" sqref="E30"/>
    </sheetView>
  </sheetViews>
  <sheetFormatPr defaultRowHeight="15" x14ac:dyDescent="0.25"/>
  <cols>
    <col min="2" max="4" width="10.7109375" style="4" customWidth="1"/>
    <col min="5" max="5" width="4" customWidth="1"/>
    <col min="7" max="9" width="10.7109375" customWidth="1"/>
    <col min="10" max="10" width="4" customWidth="1"/>
    <col min="12" max="14" width="10.7109375" customWidth="1"/>
  </cols>
  <sheetData>
    <row r="1" spans="1:21" x14ac:dyDescent="0.25">
      <c r="A1" s="2" t="s">
        <v>58</v>
      </c>
    </row>
    <row r="2" spans="1:21" x14ac:dyDescent="0.25">
      <c r="A2" s="2" t="s">
        <v>45</v>
      </c>
      <c r="E2" s="25"/>
      <c r="F2" s="2" t="s">
        <v>46</v>
      </c>
      <c r="J2" s="25"/>
      <c r="K2" s="2" t="s">
        <v>47</v>
      </c>
    </row>
    <row r="3" spans="1:21" x14ac:dyDescent="0.25">
      <c r="A3" s="20"/>
      <c r="B3" s="21" t="s">
        <v>48</v>
      </c>
      <c r="C3" s="21" t="s">
        <v>49</v>
      </c>
      <c r="D3" s="21" t="s">
        <v>50</v>
      </c>
      <c r="E3" s="25"/>
      <c r="F3" s="20"/>
      <c r="G3" s="21" t="s">
        <v>48</v>
      </c>
      <c r="H3" s="21" t="s">
        <v>49</v>
      </c>
      <c r="I3" s="21" t="s">
        <v>50</v>
      </c>
      <c r="J3" s="25"/>
      <c r="K3" s="20"/>
      <c r="L3" s="21" t="s">
        <v>48</v>
      </c>
      <c r="M3" s="21" t="s">
        <v>49</v>
      </c>
      <c r="N3" s="21" t="s">
        <v>50</v>
      </c>
      <c r="O3" s="1"/>
      <c r="P3" s="4"/>
      <c r="Q3" s="4"/>
      <c r="R3" s="4"/>
      <c r="S3" s="4"/>
      <c r="T3" s="4"/>
      <c r="U3" s="4"/>
    </row>
    <row r="4" spans="1:21" x14ac:dyDescent="0.25">
      <c r="A4" s="4"/>
      <c r="B4" s="26">
        <v>60.4</v>
      </c>
      <c r="C4" s="26">
        <v>81.08</v>
      </c>
      <c r="D4" s="26">
        <v>92.29</v>
      </c>
      <c r="E4" s="25"/>
      <c r="F4" s="4"/>
      <c r="G4" s="26">
        <v>59.73</v>
      </c>
      <c r="H4" s="26">
        <v>88.75</v>
      </c>
      <c r="I4" s="26">
        <v>90.26</v>
      </c>
      <c r="J4" s="25"/>
      <c r="K4" s="22"/>
      <c r="L4" s="26">
        <v>11.5</v>
      </c>
      <c r="M4" s="26">
        <v>59.9</v>
      </c>
      <c r="N4" s="26">
        <v>110.7</v>
      </c>
      <c r="O4" s="22"/>
      <c r="P4" s="22"/>
      <c r="Q4" s="22"/>
      <c r="R4" s="22"/>
      <c r="S4" s="22"/>
      <c r="T4" s="22"/>
      <c r="U4" s="22"/>
    </row>
    <row r="5" spans="1:21" x14ac:dyDescent="0.25">
      <c r="A5" s="4"/>
      <c r="B5" s="26">
        <v>47.8</v>
      </c>
      <c r="C5" s="26">
        <v>44.07</v>
      </c>
      <c r="D5" s="26">
        <v>70.209999999999994</v>
      </c>
      <c r="E5" s="25"/>
      <c r="F5" s="4"/>
      <c r="G5" s="26">
        <v>98.28</v>
      </c>
      <c r="H5" s="26">
        <v>90.61</v>
      </c>
      <c r="I5" s="26">
        <v>135.97999999999999</v>
      </c>
      <c r="J5" s="25"/>
      <c r="K5" s="22"/>
      <c r="L5" s="26">
        <v>63.8</v>
      </c>
      <c r="M5" s="26">
        <v>82.8</v>
      </c>
      <c r="N5" s="26">
        <v>89.2</v>
      </c>
      <c r="O5" s="20"/>
      <c r="P5" s="22"/>
      <c r="Q5" s="22"/>
      <c r="R5" s="22"/>
      <c r="S5" s="22"/>
      <c r="T5" s="22"/>
      <c r="U5" s="22"/>
    </row>
    <row r="6" spans="1:21" x14ac:dyDescent="0.25">
      <c r="A6" s="4"/>
      <c r="B6" s="26">
        <v>16.34</v>
      </c>
      <c r="C6" s="26">
        <v>102.8</v>
      </c>
      <c r="D6" s="26">
        <v>86.5</v>
      </c>
      <c r="E6" s="25"/>
      <c r="F6" s="4"/>
      <c r="G6" s="26">
        <v>86.02</v>
      </c>
      <c r="H6" s="26">
        <v>106.28</v>
      </c>
      <c r="I6" s="26">
        <v>145.44999999999999</v>
      </c>
      <c r="J6" s="25"/>
      <c r="K6" s="22"/>
      <c r="L6" s="26">
        <v>58.4</v>
      </c>
      <c r="M6" s="26">
        <v>56.8</v>
      </c>
      <c r="N6" s="26">
        <v>58.6</v>
      </c>
      <c r="O6" s="22"/>
      <c r="P6" s="22"/>
      <c r="Q6" s="22"/>
      <c r="R6" s="22"/>
      <c r="S6" s="22"/>
      <c r="T6" s="22"/>
      <c r="U6" s="22"/>
    </row>
    <row r="7" spans="1:21" x14ac:dyDescent="0.25">
      <c r="A7" s="4"/>
      <c r="B7" s="26">
        <v>98.6</v>
      </c>
      <c r="C7" s="26">
        <v>78.069999999999993</v>
      </c>
      <c r="D7" s="26">
        <v>116.8</v>
      </c>
      <c r="E7" s="25"/>
      <c r="F7" s="4"/>
      <c r="G7" s="26">
        <v>59.38</v>
      </c>
      <c r="H7" s="26">
        <v>85.1</v>
      </c>
      <c r="I7" s="26">
        <v>138.1</v>
      </c>
      <c r="J7" s="25"/>
      <c r="K7" s="23"/>
      <c r="L7" s="26">
        <v>94</v>
      </c>
      <c r="M7" s="26">
        <v>94</v>
      </c>
      <c r="N7" s="26">
        <v>126.7</v>
      </c>
      <c r="O7" s="23"/>
      <c r="P7" s="23"/>
      <c r="Q7" s="23"/>
      <c r="R7" s="23"/>
      <c r="S7" s="23"/>
      <c r="T7" s="23"/>
      <c r="U7" s="23"/>
    </row>
    <row r="8" spans="1:21" x14ac:dyDescent="0.25">
      <c r="A8" s="4"/>
      <c r="B8" s="26">
        <v>57.4</v>
      </c>
      <c r="C8" s="26">
        <v>92.1</v>
      </c>
      <c r="D8" s="26">
        <v>154.1</v>
      </c>
      <c r="E8" s="25"/>
      <c r="F8" s="4"/>
      <c r="G8" s="26">
        <v>82.82</v>
      </c>
      <c r="H8" s="26">
        <v>95.77</v>
      </c>
      <c r="I8" s="26">
        <v>154.30000000000001</v>
      </c>
      <c r="J8" s="25"/>
      <c r="K8" s="22"/>
      <c r="L8" s="26">
        <v>89</v>
      </c>
      <c r="M8" s="26">
        <v>112.6</v>
      </c>
      <c r="N8" s="26">
        <v>147.69999999999999</v>
      </c>
      <c r="O8" s="22"/>
      <c r="P8" s="22"/>
      <c r="Q8" s="22"/>
      <c r="R8" s="22"/>
      <c r="S8" s="22"/>
      <c r="T8" s="22"/>
      <c r="U8" s="22"/>
    </row>
    <row r="9" spans="1:21" x14ac:dyDescent="0.25">
      <c r="A9" s="4"/>
      <c r="B9" s="26">
        <v>91.7</v>
      </c>
      <c r="C9" s="26">
        <v>110.3</v>
      </c>
      <c r="D9" s="26">
        <v>140.19999999999999</v>
      </c>
      <c r="E9" s="25"/>
      <c r="F9" s="4"/>
      <c r="G9" s="26">
        <v>57.04</v>
      </c>
      <c r="H9" s="26">
        <v>77.17</v>
      </c>
      <c r="I9" s="26">
        <v>124.85</v>
      </c>
      <c r="J9" s="25"/>
      <c r="K9" s="22"/>
      <c r="L9" s="27">
        <v>53</v>
      </c>
      <c r="M9" s="27">
        <v>68.599999999999994</v>
      </c>
      <c r="N9" s="27">
        <v>86</v>
      </c>
      <c r="O9" s="22"/>
      <c r="P9" s="22"/>
      <c r="Q9" s="22"/>
      <c r="R9" s="22"/>
      <c r="S9" s="22"/>
      <c r="T9" s="22"/>
      <c r="U9" s="22"/>
    </row>
    <row r="10" spans="1:21" x14ac:dyDescent="0.25">
      <c r="A10" s="4"/>
      <c r="B10" s="26">
        <v>58.2</v>
      </c>
      <c r="C10" s="27">
        <v>88.8</v>
      </c>
      <c r="D10" s="27">
        <v>117.3</v>
      </c>
      <c r="E10" s="25"/>
      <c r="F10" s="4"/>
      <c r="G10" s="26">
        <v>58.89</v>
      </c>
      <c r="H10" s="26">
        <v>94.23</v>
      </c>
      <c r="I10" s="26">
        <v>141.08000000000001</v>
      </c>
      <c r="J10" s="25"/>
      <c r="L10" s="26">
        <v>71.099999999999994</v>
      </c>
      <c r="M10" s="26">
        <v>99.5</v>
      </c>
      <c r="N10" s="26">
        <v>143.69999999999999</v>
      </c>
    </row>
    <row r="11" spans="1:21" x14ac:dyDescent="0.25">
      <c r="A11" s="4"/>
      <c r="B11" s="27">
        <v>41.3</v>
      </c>
      <c r="C11" s="26">
        <v>104.3</v>
      </c>
      <c r="D11" s="26">
        <v>134.19999999999999</v>
      </c>
      <c r="E11" s="25"/>
      <c r="F11" s="4"/>
      <c r="G11" s="26">
        <v>58.5</v>
      </c>
      <c r="H11" s="26">
        <v>81.599999999999994</v>
      </c>
      <c r="I11" s="26">
        <v>93.7</v>
      </c>
      <c r="J11" s="25"/>
      <c r="L11" s="26">
        <v>57.2</v>
      </c>
      <c r="M11" s="26">
        <v>67.8</v>
      </c>
      <c r="N11" s="26">
        <v>91.3</v>
      </c>
    </row>
    <row r="12" spans="1:21" x14ac:dyDescent="0.25">
      <c r="A12" s="4"/>
      <c r="B12" s="26">
        <v>89.1</v>
      </c>
      <c r="C12" s="23"/>
      <c r="D12" s="22"/>
      <c r="E12" s="25"/>
      <c r="F12" s="4"/>
      <c r="G12" s="26">
        <v>50.32</v>
      </c>
      <c r="H12" s="26">
        <v>59.69</v>
      </c>
      <c r="I12" s="26">
        <v>133.55000000000001</v>
      </c>
      <c r="J12" s="25"/>
      <c r="L12" s="26">
        <v>61.1</v>
      </c>
      <c r="M12" s="26">
        <v>80.5</v>
      </c>
      <c r="N12" s="26">
        <v>95.86</v>
      </c>
    </row>
    <row r="13" spans="1:21" x14ac:dyDescent="0.25">
      <c r="A13" s="4"/>
      <c r="B13" s="22"/>
      <c r="C13" s="23"/>
      <c r="D13" s="22"/>
      <c r="E13" s="25"/>
      <c r="F13" s="4"/>
      <c r="G13" s="26">
        <v>46.4</v>
      </c>
      <c r="H13" s="26">
        <v>80.94</v>
      </c>
      <c r="I13" s="26">
        <v>96.9</v>
      </c>
      <c r="J13" s="25"/>
    </row>
    <row r="14" spans="1:21" x14ac:dyDescent="0.25">
      <c r="A14" s="4"/>
      <c r="B14" s="22"/>
      <c r="C14" s="23"/>
      <c r="D14" s="22"/>
      <c r="E14" s="25"/>
      <c r="F14" s="4"/>
      <c r="G14" s="26">
        <v>58.58</v>
      </c>
      <c r="H14" s="26">
        <v>96.89</v>
      </c>
      <c r="I14" s="26">
        <v>138.58000000000001</v>
      </c>
      <c r="J14" s="25"/>
    </row>
    <row r="15" spans="1:21" x14ac:dyDescent="0.25">
      <c r="A15" s="4"/>
      <c r="B15" s="22"/>
      <c r="C15" s="23"/>
      <c r="D15" s="22"/>
      <c r="E15" s="25"/>
      <c r="F15" s="4"/>
      <c r="G15" s="26">
        <v>53.48</v>
      </c>
      <c r="H15" s="26">
        <v>61.03</v>
      </c>
      <c r="I15" s="26">
        <v>98.3</v>
      </c>
      <c r="J15" s="25"/>
    </row>
    <row r="16" spans="1:21" x14ac:dyDescent="0.25">
      <c r="A16" s="4"/>
      <c r="B16" s="22"/>
      <c r="C16" s="23"/>
      <c r="D16" s="22"/>
      <c r="E16" s="25"/>
      <c r="F16" s="4"/>
      <c r="G16" s="26">
        <v>57.4</v>
      </c>
      <c r="H16" s="26">
        <v>87</v>
      </c>
      <c r="I16" s="26">
        <v>145.9</v>
      </c>
      <c r="J16" s="25"/>
    </row>
    <row r="17" spans="1:14" x14ac:dyDescent="0.25">
      <c r="A17" s="4"/>
      <c r="B17" s="22"/>
      <c r="C17" s="23"/>
      <c r="D17" s="22"/>
      <c r="E17" s="25"/>
      <c r="F17" s="4"/>
      <c r="G17" s="26">
        <v>58.2</v>
      </c>
      <c r="H17" s="26">
        <v>78.400000000000006</v>
      </c>
      <c r="I17" s="26">
        <v>94.4</v>
      </c>
      <c r="J17" s="25"/>
    </row>
    <row r="18" spans="1:14" x14ac:dyDescent="0.25">
      <c r="A18" s="4"/>
      <c r="B18" s="22"/>
      <c r="C18" s="23"/>
      <c r="D18" s="22"/>
      <c r="E18" s="25"/>
      <c r="F18" s="4"/>
      <c r="G18" s="15"/>
      <c r="H18" s="15"/>
      <c r="I18" s="15"/>
      <c r="J18" s="25"/>
    </row>
    <row r="19" spans="1:14" x14ac:dyDescent="0.25">
      <c r="B19" s="22"/>
      <c r="C19" s="22"/>
      <c r="D19" s="22"/>
      <c r="E19" s="25"/>
      <c r="G19" s="22"/>
      <c r="H19" s="22"/>
      <c r="I19" s="22"/>
      <c r="J19" s="25"/>
    </row>
    <row r="20" spans="1:14" x14ac:dyDescent="0.25">
      <c r="A20" t="s">
        <v>0</v>
      </c>
      <c r="B20" s="22">
        <f>AVERAGE(B4:B12)</f>
        <v>62.315555555555548</v>
      </c>
      <c r="C20" s="22">
        <f>AVERAGE(C4:C12)</f>
        <v>87.69</v>
      </c>
      <c r="D20" s="22">
        <f t="shared" ref="D20" si="0">AVERAGE(D4:D12)</f>
        <v>113.94999999999999</v>
      </c>
      <c r="E20" s="25"/>
      <c r="F20" t="s">
        <v>0</v>
      </c>
      <c r="G20" s="22">
        <f>AVERAGE(G4:G17)</f>
        <v>63.217142857142861</v>
      </c>
      <c r="H20" s="22">
        <f t="shared" ref="H20:I20" si="1">AVERAGE(H4:H17)</f>
        <v>84.532857142857139</v>
      </c>
      <c r="I20" s="22">
        <f t="shared" si="1"/>
        <v>123.66785714285716</v>
      </c>
      <c r="J20" s="25"/>
      <c r="K20" t="s">
        <v>0</v>
      </c>
      <c r="L20" s="22">
        <f>AVERAGE(L4:L12)</f>
        <v>62.122222222222213</v>
      </c>
      <c r="M20" s="22">
        <f>AVERAGE(M4:M12)</f>
        <v>80.277777777777771</v>
      </c>
      <c r="N20" s="22">
        <f>AVERAGE(N4:N12)</f>
        <v>105.52888888888887</v>
      </c>
    </row>
    <row r="21" spans="1:14" x14ac:dyDescent="0.25">
      <c r="A21" t="s">
        <v>1</v>
      </c>
      <c r="B21" s="22">
        <f>MEDIAN(B4:B12)</f>
        <v>58.2</v>
      </c>
      <c r="C21" s="22">
        <f t="shared" ref="C21:D21" si="2">MEDIAN(C4:C12)</f>
        <v>90.449999999999989</v>
      </c>
      <c r="D21" s="22">
        <f t="shared" si="2"/>
        <v>117.05</v>
      </c>
      <c r="E21" s="25"/>
      <c r="F21" t="s">
        <v>1</v>
      </c>
      <c r="G21" s="22">
        <f>MEDIAN(G4:G17)</f>
        <v>58.54</v>
      </c>
      <c r="H21" s="22">
        <f t="shared" ref="H21:I21" si="3">MEDIAN(H4:H17)</f>
        <v>86.05</v>
      </c>
      <c r="I21" s="22">
        <f t="shared" si="3"/>
        <v>134.76499999999999</v>
      </c>
      <c r="J21" s="25"/>
      <c r="K21" t="s">
        <v>1</v>
      </c>
      <c r="L21" s="22">
        <f>MEDIAN(L4:L12)</f>
        <v>61.1</v>
      </c>
      <c r="M21" s="22">
        <f>MEDIAN(M4:M12)</f>
        <v>80.5</v>
      </c>
      <c r="N21" s="22">
        <f>MEDIAN(N4:N12)</f>
        <v>95.86</v>
      </c>
    </row>
    <row r="22" spans="1:14" x14ac:dyDescent="0.25">
      <c r="A22" t="s">
        <v>43</v>
      </c>
      <c r="B22" s="22">
        <f>_xlfn.STDEV.S(B4:B12)</f>
        <v>26.712097966610166</v>
      </c>
      <c r="C22" s="22">
        <f t="shared" ref="C22:D22" si="4">_xlfn.STDEV.S(C4:C12)</f>
        <v>20.959271388644602</v>
      </c>
      <c r="D22" s="22">
        <f t="shared" si="4"/>
        <v>28.949064134885539</v>
      </c>
      <c r="E22" s="25"/>
      <c r="F22" t="s">
        <v>43</v>
      </c>
      <c r="G22" s="22">
        <f>_xlfn.STDEV.S(G4:G16)</f>
        <v>15.375937036278129</v>
      </c>
      <c r="H22" s="22">
        <f t="shared" ref="H22:I22" si="5">_xlfn.STDEV.S(H4:H16)</f>
        <v>13.383603535286932</v>
      </c>
      <c r="I22" s="22">
        <f t="shared" si="5"/>
        <v>22.730034265093106</v>
      </c>
      <c r="J22" s="25"/>
      <c r="K22" t="s">
        <v>43</v>
      </c>
      <c r="L22" s="22">
        <f>_xlfn.STDEV.S(L4:L12)</f>
        <v>23.735457536024999</v>
      </c>
      <c r="M22" s="22">
        <f>_xlfn.STDEV.S(M4:M12)</f>
        <v>18.932298974092998</v>
      </c>
      <c r="N22" s="22">
        <f>_xlfn.STDEV.S(N4:N12)</f>
        <v>29.275997183889633</v>
      </c>
    </row>
    <row r="23" spans="1:14" x14ac:dyDescent="0.25">
      <c r="A23" t="s">
        <v>44</v>
      </c>
      <c r="B23" s="20">
        <f>COUNT(B4:B10)</f>
        <v>7</v>
      </c>
      <c r="C23" s="20">
        <f>COUNT(C4:C12)</f>
        <v>8</v>
      </c>
      <c r="D23" s="20">
        <f>COUNT(D4:D12)</f>
        <v>8</v>
      </c>
      <c r="E23" s="25"/>
      <c r="F23" t="s">
        <v>44</v>
      </c>
      <c r="G23" s="20">
        <f>COUNT(G4:G17)</f>
        <v>14</v>
      </c>
      <c r="H23" s="20">
        <f t="shared" ref="H23:I23" si="6">COUNT(H4:H17)</f>
        <v>14</v>
      </c>
      <c r="I23" s="20">
        <f t="shared" si="6"/>
        <v>14</v>
      </c>
      <c r="J23" s="25"/>
      <c r="K23" t="s">
        <v>44</v>
      </c>
      <c r="L23" s="20">
        <f>COUNT(L4:L12)</f>
        <v>9</v>
      </c>
      <c r="M23" s="20">
        <f>COUNT(M4:M12)</f>
        <v>9</v>
      </c>
      <c r="N23" s="20">
        <f>COUNT(N4:N12)</f>
        <v>9</v>
      </c>
    </row>
    <row r="24" spans="1:14" x14ac:dyDescent="0.25">
      <c r="A24" s="2" t="s">
        <v>3</v>
      </c>
      <c r="B24" s="22">
        <f>B22/(SQRT(B23))</f>
        <v>10.096224030920661</v>
      </c>
      <c r="C24" s="22">
        <f t="shared" ref="C24:D24" si="7">C22/(SQRT(C23))</f>
        <v>7.4102214638198918</v>
      </c>
      <c r="D24" s="22">
        <f t="shared" si="7"/>
        <v>10.235039779390918</v>
      </c>
      <c r="E24" s="25"/>
      <c r="F24" s="2" t="s">
        <v>3</v>
      </c>
      <c r="G24" s="22">
        <f>G22/(SQRT(G23))</f>
        <v>4.1093920278829348</v>
      </c>
      <c r="H24" s="22">
        <f t="shared" ref="H24:I24" si="8">H22/(SQRT(H23))</f>
        <v>3.5769185021042991</v>
      </c>
      <c r="I24" s="22">
        <f t="shared" si="8"/>
        <v>6.0748571864007443</v>
      </c>
      <c r="J24" s="25"/>
      <c r="K24" s="2" t="s">
        <v>3</v>
      </c>
      <c r="L24" s="22">
        <f>L22/(SQRT(L23))</f>
        <v>7.9118191786749996</v>
      </c>
      <c r="M24" s="22">
        <f>M22/(SQRT(M23))</f>
        <v>6.3107663246976662</v>
      </c>
      <c r="N24" s="22">
        <f t="shared" ref="L24:N24" si="9">N22/(SQRT(N23))</f>
        <v>9.7586657279632103</v>
      </c>
    </row>
    <row r="25" spans="1:14" x14ac:dyDescent="0.25">
      <c r="D25" s="28"/>
      <c r="E25" s="19"/>
      <c r="F25" s="19"/>
      <c r="G25" s="19"/>
      <c r="H25" s="19"/>
      <c r="I25" s="19"/>
      <c r="J25" s="19"/>
    </row>
    <row r="26" spans="1:14" x14ac:dyDescent="0.25">
      <c r="D26" s="28"/>
      <c r="E26" s="19"/>
      <c r="F26" s="19"/>
      <c r="G26" s="19"/>
      <c r="H26" s="19"/>
      <c r="I26" s="19"/>
      <c r="J26" s="19"/>
    </row>
    <row r="27" spans="1:14" x14ac:dyDescent="0.25">
      <c r="D27" s="28"/>
      <c r="E27" s="19"/>
      <c r="F27" s="19"/>
      <c r="G27" s="19"/>
      <c r="H27" s="19"/>
      <c r="I27" s="19"/>
      <c r="J2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12B3-D978-40EA-8816-B4C39FE97774}">
  <dimension ref="A1:Q43"/>
  <sheetViews>
    <sheetView tabSelected="1" workbookViewId="0">
      <selection activeCell="J6" sqref="J6"/>
    </sheetView>
  </sheetViews>
  <sheetFormatPr defaultRowHeight="15" x14ac:dyDescent="0.25"/>
  <cols>
    <col min="1" max="1" width="12.140625" style="4" customWidth="1"/>
    <col min="2" max="3" width="12.7109375" style="4" customWidth="1"/>
    <col min="4" max="4" width="12.7109375" style="3" customWidth="1"/>
    <col min="5" max="11" width="12.7109375" style="4" customWidth="1"/>
    <col min="12" max="15" width="9.140625" style="4"/>
    <col min="16" max="16" width="14.5703125" style="4" customWidth="1"/>
    <col min="17" max="17" width="16" style="4" customWidth="1"/>
    <col min="18" max="16384" width="9.140625" style="4"/>
  </cols>
  <sheetData>
    <row r="1" spans="1:17" x14ac:dyDescent="0.25">
      <c r="A1" s="32" t="s">
        <v>59</v>
      </c>
      <c r="B1" s="29"/>
      <c r="C1" s="29"/>
      <c r="D1" s="30"/>
      <c r="E1" s="29"/>
      <c r="F1" s="29"/>
      <c r="G1" s="29"/>
      <c r="H1" s="29"/>
      <c r="I1" s="29"/>
      <c r="J1" s="29"/>
      <c r="K1" s="29" t="s">
        <v>0</v>
      </c>
      <c r="L1" s="4" t="s">
        <v>51</v>
      </c>
      <c r="M1" s="4" t="s">
        <v>4</v>
      </c>
      <c r="N1" s="4" t="s">
        <v>2</v>
      </c>
      <c r="O1" s="4" t="s">
        <v>3</v>
      </c>
      <c r="P1" s="29" t="s">
        <v>0</v>
      </c>
      <c r="Q1" s="4" t="s">
        <v>51</v>
      </c>
    </row>
    <row r="2" spans="1:17" ht="30" x14ac:dyDescent="0.25">
      <c r="A2" s="21" t="s">
        <v>61</v>
      </c>
      <c r="B2" s="29" t="s">
        <v>52</v>
      </c>
      <c r="C2" s="29" t="s">
        <v>52</v>
      </c>
      <c r="D2" s="30" t="s">
        <v>52</v>
      </c>
      <c r="E2" s="29" t="s">
        <v>52</v>
      </c>
      <c r="F2" s="29" t="s">
        <v>52</v>
      </c>
      <c r="G2" s="29" t="s">
        <v>52</v>
      </c>
      <c r="H2" s="29" t="s">
        <v>52</v>
      </c>
      <c r="I2" s="29" t="s">
        <v>52</v>
      </c>
      <c r="J2" s="29"/>
      <c r="K2" s="29" t="s">
        <v>52</v>
      </c>
      <c r="L2" s="29" t="s">
        <v>52</v>
      </c>
      <c r="M2" s="29" t="s">
        <v>52</v>
      </c>
      <c r="N2" s="29" t="s">
        <v>44</v>
      </c>
      <c r="O2" s="29" t="s">
        <v>52</v>
      </c>
      <c r="P2" s="21" t="s">
        <v>53</v>
      </c>
      <c r="Q2" s="21" t="s">
        <v>53</v>
      </c>
    </row>
    <row r="3" spans="1:17" x14ac:dyDescent="0.25">
      <c r="A3" s="4">
        <v>300</v>
      </c>
      <c r="B3" s="4">
        <v>0</v>
      </c>
      <c r="C3" s="4">
        <v>0</v>
      </c>
      <c r="D3" s="4">
        <v>0</v>
      </c>
      <c r="E3" s="4">
        <v>0</v>
      </c>
      <c r="F3" s="4">
        <v>1</v>
      </c>
      <c r="G3" s="4">
        <v>0</v>
      </c>
      <c r="H3" s="4">
        <v>5</v>
      </c>
      <c r="I3" s="4">
        <v>0</v>
      </c>
      <c r="K3" s="26">
        <f>AVERAGE(B3:J3)</f>
        <v>0.75</v>
      </c>
      <c r="L3" s="26">
        <f>MEDIAN(B3:J3)</f>
        <v>0</v>
      </c>
      <c r="M3" s="26">
        <f>_xlfn.STDEV.S(B3:J3)</f>
        <v>1.7525491637693282</v>
      </c>
      <c r="N3" s="4">
        <f>COUNT(B3:J3)</f>
        <v>8</v>
      </c>
      <c r="O3" s="26">
        <f>M3/SQRT(N3)</f>
        <v>0.61961969903205261</v>
      </c>
      <c r="P3" s="31">
        <f>(K3/MAX(K$3:K$43)*100)</f>
        <v>1.1560693641618496</v>
      </c>
      <c r="Q3" s="26">
        <f>(L3/MAX(L$3:L$43)*100)</f>
        <v>0</v>
      </c>
    </row>
    <row r="4" spans="1:17" x14ac:dyDescent="0.25">
      <c r="A4" s="4">
        <v>310</v>
      </c>
      <c r="B4" s="4">
        <v>4</v>
      </c>
      <c r="C4" s="4">
        <v>0</v>
      </c>
      <c r="D4" s="4">
        <v>2</v>
      </c>
      <c r="E4" s="4">
        <v>0</v>
      </c>
      <c r="F4" s="4">
        <v>1</v>
      </c>
      <c r="G4" s="4">
        <v>0</v>
      </c>
      <c r="H4" s="4">
        <v>0</v>
      </c>
      <c r="I4" s="4">
        <v>0</v>
      </c>
      <c r="K4" s="26">
        <f t="shared" ref="K4:K43" si="0">AVERAGE(B4:J4)</f>
        <v>0.875</v>
      </c>
      <c r="L4" s="26">
        <f t="shared" ref="L4:L43" si="1">MEDIAN(B4:J4)</f>
        <v>0</v>
      </c>
      <c r="M4" s="26">
        <f t="shared" ref="M4:M43" si="2">_xlfn.STDEV.S(B4:J4)</f>
        <v>1.4577379737113252</v>
      </c>
      <c r="N4" s="4">
        <f>COUNT(B4:J4)</f>
        <v>8</v>
      </c>
      <c r="O4" s="26">
        <f t="shared" ref="O4:O43" si="3">M4/SQRT(N4)</f>
        <v>0.51538820320220757</v>
      </c>
      <c r="P4" s="31">
        <f t="shared" ref="P4:Q43" si="4">(K4/MAX(K$3:K$43)*100)</f>
        <v>1.3487475915221581</v>
      </c>
      <c r="Q4" s="26">
        <f t="shared" si="4"/>
        <v>0</v>
      </c>
    </row>
    <row r="5" spans="1:17" x14ac:dyDescent="0.25">
      <c r="A5" s="4">
        <v>320</v>
      </c>
      <c r="B5" s="4">
        <v>4</v>
      </c>
      <c r="C5" s="4">
        <v>18</v>
      </c>
      <c r="D5" s="4">
        <v>2</v>
      </c>
      <c r="E5" s="4">
        <v>6</v>
      </c>
      <c r="F5" s="4">
        <v>0</v>
      </c>
      <c r="G5" s="4">
        <v>4</v>
      </c>
      <c r="H5" s="4">
        <v>0</v>
      </c>
      <c r="I5" s="4">
        <v>0</v>
      </c>
      <c r="K5" s="26">
        <f t="shared" si="0"/>
        <v>4.25</v>
      </c>
      <c r="L5" s="26">
        <f t="shared" si="1"/>
        <v>3</v>
      </c>
      <c r="M5" s="26">
        <f t="shared" si="2"/>
        <v>5.994044663544928</v>
      </c>
      <c r="N5" s="4">
        <f>COUNT(B5:J5)</f>
        <v>8</v>
      </c>
      <c r="O5" s="26">
        <f t="shared" si="3"/>
        <v>2.1192148141638278</v>
      </c>
      <c r="P5" s="31">
        <f t="shared" si="4"/>
        <v>6.5510597302504818</v>
      </c>
      <c r="Q5" s="26">
        <f t="shared" si="4"/>
        <v>3.870967741935484</v>
      </c>
    </row>
    <row r="6" spans="1:17" x14ac:dyDescent="0.25">
      <c r="A6" s="4">
        <v>330</v>
      </c>
      <c r="B6" s="4">
        <v>4</v>
      </c>
      <c r="C6" s="4">
        <v>0</v>
      </c>
      <c r="D6" s="4">
        <v>8</v>
      </c>
      <c r="E6" s="4">
        <v>1</v>
      </c>
      <c r="F6" s="4">
        <v>1</v>
      </c>
      <c r="G6" s="4">
        <v>7</v>
      </c>
      <c r="H6" s="4">
        <v>0</v>
      </c>
      <c r="I6" s="4">
        <v>0</v>
      </c>
      <c r="K6" s="26">
        <f t="shared" si="0"/>
        <v>2.625</v>
      </c>
      <c r="L6" s="26">
        <f t="shared" si="1"/>
        <v>1</v>
      </c>
      <c r="M6" s="26">
        <f t="shared" si="2"/>
        <v>3.2923070504261465</v>
      </c>
      <c r="N6" s="4">
        <f>COUNT(B6:J6)</f>
        <v>8</v>
      </c>
      <c r="O6" s="26">
        <f t="shared" si="3"/>
        <v>1.1640063205523044</v>
      </c>
      <c r="P6" s="31">
        <f t="shared" si="4"/>
        <v>4.0462427745664744</v>
      </c>
      <c r="Q6" s="26">
        <f t="shared" si="4"/>
        <v>1.2903225806451613</v>
      </c>
    </row>
    <row r="7" spans="1:17" x14ac:dyDescent="0.25">
      <c r="A7" s="4">
        <v>340</v>
      </c>
      <c r="B7" s="4">
        <v>5</v>
      </c>
      <c r="C7" s="4">
        <v>10</v>
      </c>
      <c r="D7" s="4">
        <v>2</v>
      </c>
      <c r="E7" s="4">
        <v>2</v>
      </c>
      <c r="F7" s="4">
        <v>2</v>
      </c>
      <c r="G7" s="4">
        <v>10</v>
      </c>
      <c r="H7" s="4">
        <v>10</v>
      </c>
      <c r="I7" s="4">
        <v>0</v>
      </c>
      <c r="K7" s="26">
        <f t="shared" si="0"/>
        <v>5.125</v>
      </c>
      <c r="L7" s="26">
        <f t="shared" si="1"/>
        <v>3.5</v>
      </c>
      <c r="M7" s="26">
        <f t="shared" si="2"/>
        <v>4.2573465914816007</v>
      </c>
      <c r="N7" s="4">
        <f>COUNT(B7:J7)</f>
        <v>8</v>
      </c>
      <c r="O7" s="26">
        <f t="shared" si="3"/>
        <v>1.505199322349037</v>
      </c>
      <c r="P7" s="31">
        <f t="shared" si="4"/>
        <v>7.8998073217726397</v>
      </c>
      <c r="Q7" s="26">
        <f t="shared" si="4"/>
        <v>4.5161290322580641</v>
      </c>
    </row>
    <row r="8" spans="1:17" x14ac:dyDescent="0.25">
      <c r="A8" s="4">
        <v>350</v>
      </c>
      <c r="B8" s="4">
        <v>8</v>
      </c>
      <c r="C8" s="4">
        <v>26</v>
      </c>
      <c r="D8" s="4">
        <v>20</v>
      </c>
      <c r="E8" s="4">
        <v>10</v>
      </c>
      <c r="F8" s="4">
        <v>4</v>
      </c>
      <c r="G8" s="4">
        <v>9</v>
      </c>
      <c r="H8" s="4">
        <v>0</v>
      </c>
      <c r="I8" s="4">
        <v>0</v>
      </c>
      <c r="K8" s="26">
        <f t="shared" si="0"/>
        <v>9.625</v>
      </c>
      <c r="L8" s="26">
        <f t="shared" si="1"/>
        <v>8.5</v>
      </c>
      <c r="M8" s="26">
        <f t="shared" si="2"/>
        <v>9.226321043622967</v>
      </c>
      <c r="N8" s="4">
        <f>COUNT(B8:J8)</f>
        <v>8</v>
      </c>
      <c r="O8" s="26">
        <f t="shared" si="3"/>
        <v>3.2619970876749718</v>
      </c>
      <c r="P8" s="31">
        <f t="shared" si="4"/>
        <v>14.836223506743737</v>
      </c>
      <c r="Q8" s="26">
        <f t="shared" si="4"/>
        <v>10.967741935483872</v>
      </c>
    </row>
    <row r="9" spans="1:17" x14ac:dyDescent="0.25">
      <c r="A9" s="4">
        <v>360</v>
      </c>
      <c r="B9" s="4">
        <v>10</v>
      </c>
      <c r="C9" s="4">
        <v>8</v>
      </c>
      <c r="D9" s="4">
        <v>9</v>
      </c>
      <c r="E9" s="4">
        <v>19</v>
      </c>
      <c r="F9" s="4">
        <v>6</v>
      </c>
      <c r="G9" s="4">
        <v>8</v>
      </c>
      <c r="H9" s="4">
        <v>4</v>
      </c>
      <c r="I9" s="4">
        <v>0</v>
      </c>
      <c r="K9" s="26">
        <f t="shared" si="0"/>
        <v>8</v>
      </c>
      <c r="L9" s="26">
        <f t="shared" si="1"/>
        <v>8</v>
      </c>
      <c r="M9" s="26">
        <f t="shared" si="2"/>
        <v>5.4772255750516612</v>
      </c>
      <c r="N9" s="4">
        <f>COUNT(B9:J9)</f>
        <v>8</v>
      </c>
      <c r="O9" s="26">
        <f t="shared" si="3"/>
        <v>1.9364916731037083</v>
      </c>
      <c r="P9" s="31">
        <f t="shared" si="4"/>
        <v>12.331406551059731</v>
      </c>
      <c r="Q9" s="26">
        <f t="shared" si="4"/>
        <v>10.32258064516129</v>
      </c>
    </row>
    <row r="10" spans="1:17" x14ac:dyDescent="0.25">
      <c r="A10" s="4">
        <v>370</v>
      </c>
      <c r="B10" s="4">
        <v>10</v>
      </c>
      <c r="C10" s="4">
        <v>22</v>
      </c>
      <c r="D10" s="4">
        <v>8</v>
      </c>
      <c r="E10" s="4">
        <v>30</v>
      </c>
      <c r="F10" s="4">
        <v>7</v>
      </c>
      <c r="G10" s="4">
        <v>3</v>
      </c>
      <c r="H10" s="4">
        <v>9</v>
      </c>
      <c r="I10" s="4">
        <v>12</v>
      </c>
      <c r="K10" s="26">
        <f t="shared" si="0"/>
        <v>12.625</v>
      </c>
      <c r="L10" s="26">
        <f t="shared" si="1"/>
        <v>9.5</v>
      </c>
      <c r="M10" s="26">
        <f t="shared" si="2"/>
        <v>8.9112689492414212</v>
      </c>
      <c r="N10" s="4">
        <f>COUNT(B10:J10)</f>
        <v>8</v>
      </c>
      <c r="O10" s="26">
        <f t="shared" si="3"/>
        <v>3.1506093514928644</v>
      </c>
      <c r="P10" s="31">
        <f t="shared" si="4"/>
        <v>19.460500963391137</v>
      </c>
      <c r="Q10" s="26">
        <f t="shared" si="4"/>
        <v>12.258064516129032</v>
      </c>
    </row>
    <row r="11" spans="1:17" x14ac:dyDescent="0.25">
      <c r="A11" s="4">
        <v>380</v>
      </c>
      <c r="B11" s="4">
        <v>12</v>
      </c>
      <c r="C11" s="4">
        <v>11</v>
      </c>
      <c r="D11" s="4">
        <v>26</v>
      </c>
      <c r="E11" s="4">
        <v>7</v>
      </c>
      <c r="F11" s="4">
        <v>11</v>
      </c>
      <c r="G11" s="4">
        <v>11</v>
      </c>
      <c r="H11" s="4">
        <v>10</v>
      </c>
      <c r="I11" s="4">
        <v>0</v>
      </c>
      <c r="K11" s="26">
        <f t="shared" si="0"/>
        <v>11</v>
      </c>
      <c r="L11" s="26">
        <f t="shared" si="1"/>
        <v>11</v>
      </c>
      <c r="M11" s="26">
        <f t="shared" si="2"/>
        <v>7.2111025509279782</v>
      </c>
      <c r="N11" s="4">
        <f>COUNT(B11:J11)</f>
        <v>8</v>
      </c>
      <c r="O11" s="26">
        <f t="shared" si="3"/>
        <v>2.5495097567963922</v>
      </c>
      <c r="P11" s="31">
        <f t="shared" si="4"/>
        <v>16.955684007707127</v>
      </c>
      <c r="Q11" s="26">
        <f t="shared" si="4"/>
        <v>14.193548387096774</v>
      </c>
    </row>
    <row r="12" spans="1:17" x14ac:dyDescent="0.25">
      <c r="A12" s="4">
        <v>390</v>
      </c>
      <c r="B12" s="4">
        <v>12</v>
      </c>
      <c r="C12" s="4">
        <v>30</v>
      </c>
      <c r="D12" s="4">
        <v>11</v>
      </c>
      <c r="E12" s="4">
        <v>14</v>
      </c>
      <c r="F12" s="4">
        <v>18</v>
      </c>
      <c r="G12" s="4">
        <v>18</v>
      </c>
      <c r="H12" s="4">
        <v>13</v>
      </c>
      <c r="I12" s="4">
        <v>28</v>
      </c>
      <c r="K12" s="26">
        <f t="shared" si="0"/>
        <v>18</v>
      </c>
      <c r="L12" s="26">
        <f t="shared" si="1"/>
        <v>16</v>
      </c>
      <c r="M12" s="26">
        <f t="shared" si="2"/>
        <v>7.2702917999996988</v>
      </c>
      <c r="N12" s="4">
        <f>COUNT(B12:J12)</f>
        <v>8</v>
      </c>
      <c r="O12" s="26">
        <f t="shared" si="3"/>
        <v>2.5704363164923687</v>
      </c>
      <c r="P12" s="31">
        <f t="shared" si="4"/>
        <v>27.74566473988439</v>
      </c>
      <c r="Q12" s="26">
        <f t="shared" si="4"/>
        <v>20.64516129032258</v>
      </c>
    </row>
    <row r="13" spans="1:17" x14ac:dyDescent="0.25">
      <c r="A13" s="4">
        <v>400</v>
      </c>
      <c r="B13" s="4">
        <v>15</v>
      </c>
      <c r="C13" s="4">
        <v>29</v>
      </c>
      <c r="D13" s="4">
        <v>23</v>
      </c>
      <c r="E13" s="4">
        <v>13</v>
      </c>
      <c r="F13" s="4">
        <v>17</v>
      </c>
      <c r="G13" s="4">
        <v>19</v>
      </c>
      <c r="H13" s="4">
        <v>15</v>
      </c>
      <c r="I13" s="4">
        <v>23</v>
      </c>
      <c r="K13" s="26">
        <f t="shared" si="0"/>
        <v>19.25</v>
      </c>
      <c r="L13" s="26">
        <f t="shared" si="1"/>
        <v>18</v>
      </c>
      <c r="M13" s="26">
        <f t="shared" si="2"/>
        <v>5.391792704790177</v>
      </c>
      <c r="N13" s="4">
        <f>COUNT(B13:J13)</f>
        <v>8</v>
      </c>
      <c r="O13" s="26">
        <f t="shared" si="3"/>
        <v>1.9062865921546452</v>
      </c>
      <c r="P13" s="31">
        <f t="shared" si="4"/>
        <v>29.672447013487474</v>
      </c>
      <c r="Q13" s="26">
        <f t="shared" si="4"/>
        <v>23.225806451612904</v>
      </c>
    </row>
    <row r="14" spans="1:17" x14ac:dyDescent="0.25">
      <c r="A14" s="4">
        <v>410</v>
      </c>
      <c r="B14" s="4">
        <v>16</v>
      </c>
      <c r="C14" s="4">
        <v>29</v>
      </c>
      <c r="D14" s="4">
        <v>39</v>
      </c>
      <c r="E14" s="4">
        <v>20</v>
      </c>
      <c r="F14" s="4">
        <v>19</v>
      </c>
      <c r="G14" s="4">
        <v>16</v>
      </c>
      <c r="H14" s="4">
        <v>13</v>
      </c>
      <c r="I14" s="4">
        <v>0</v>
      </c>
      <c r="K14" s="26">
        <f t="shared" si="0"/>
        <v>19</v>
      </c>
      <c r="L14" s="26">
        <f t="shared" si="1"/>
        <v>17.5</v>
      </c>
      <c r="M14" s="26">
        <f t="shared" si="2"/>
        <v>11.439280696667202</v>
      </c>
      <c r="N14" s="4">
        <f>COUNT(B14:J14)</f>
        <v>8</v>
      </c>
      <c r="O14" s="26">
        <f t="shared" si="3"/>
        <v>4.0443964762548763</v>
      </c>
      <c r="P14" s="31">
        <f t="shared" si="4"/>
        <v>29.28709055876686</v>
      </c>
      <c r="Q14" s="26">
        <f t="shared" si="4"/>
        <v>22.58064516129032</v>
      </c>
    </row>
    <row r="15" spans="1:17" x14ac:dyDescent="0.25">
      <c r="A15" s="4">
        <v>420</v>
      </c>
      <c r="B15" s="4">
        <v>19</v>
      </c>
      <c r="C15" s="4">
        <v>17</v>
      </c>
      <c r="D15" s="4">
        <v>21</v>
      </c>
      <c r="E15" s="4">
        <v>24</v>
      </c>
      <c r="F15" s="4">
        <v>18</v>
      </c>
      <c r="G15" s="4">
        <v>13</v>
      </c>
      <c r="H15" s="4">
        <v>14</v>
      </c>
      <c r="I15" s="4">
        <v>21</v>
      </c>
      <c r="K15" s="26">
        <f t="shared" si="0"/>
        <v>18.375</v>
      </c>
      <c r="L15" s="26">
        <f t="shared" si="1"/>
        <v>18.5</v>
      </c>
      <c r="M15" s="26">
        <f t="shared" si="2"/>
        <v>3.7008686239082538</v>
      </c>
      <c r="N15" s="4">
        <f>COUNT(B15:J15)</f>
        <v>8</v>
      </c>
      <c r="O15" s="26">
        <f t="shared" si="3"/>
        <v>1.3084546501230263</v>
      </c>
      <c r="P15" s="31">
        <f t="shared" si="4"/>
        <v>28.323699421965319</v>
      </c>
      <c r="Q15" s="26">
        <f t="shared" si="4"/>
        <v>23.870967741935484</v>
      </c>
    </row>
    <row r="16" spans="1:17" x14ac:dyDescent="0.25">
      <c r="A16" s="4">
        <v>430</v>
      </c>
      <c r="B16" s="4">
        <v>21</v>
      </c>
      <c r="C16" s="4">
        <v>29</v>
      </c>
      <c r="D16" s="4">
        <v>22</v>
      </c>
      <c r="E16" s="4">
        <v>25</v>
      </c>
      <c r="F16" s="4">
        <v>20</v>
      </c>
      <c r="G16" s="4">
        <v>8</v>
      </c>
      <c r="H16" s="4">
        <v>28</v>
      </c>
      <c r="I16" s="4">
        <v>16</v>
      </c>
      <c r="K16" s="26">
        <f t="shared" si="0"/>
        <v>21.125</v>
      </c>
      <c r="L16" s="26">
        <f t="shared" si="1"/>
        <v>21.5</v>
      </c>
      <c r="M16" s="26">
        <f t="shared" si="2"/>
        <v>6.8125409566265569</v>
      </c>
      <c r="N16" s="4">
        <f>COUNT(B16:J16)</f>
        <v>8</v>
      </c>
      <c r="O16" s="26">
        <f t="shared" si="3"/>
        <v>2.4085969537708638</v>
      </c>
      <c r="P16" s="31">
        <f t="shared" si="4"/>
        <v>32.562620423892099</v>
      </c>
      <c r="Q16" s="26">
        <f t="shared" si="4"/>
        <v>27.741935483870968</v>
      </c>
    </row>
    <row r="17" spans="1:17" x14ac:dyDescent="0.25">
      <c r="A17" s="4">
        <v>440</v>
      </c>
      <c r="B17" s="4">
        <v>30</v>
      </c>
      <c r="C17" s="4">
        <v>39</v>
      </c>
      <c r="D17" s="4">
        <v>20</v>
      </c>
      <c r="E17" s="4">
        <v>33</v>
      </c>
      <c r="F17" s="4">
        <v>20</v>
      </c>
      <c r="G17" s="4">
        <v>13</v>
      </c>
      <c r="H17" s="4">
        <v>20</v>
      </c>
      <c r="I17" s="4">
        <v>0</v>
      </c>
      <c r="K17" s="26">
        <f t="shared" si="0"/>
        <v>21.875</v>
      </c>
      <c r="L17" s="26">
        <f t="shared" si="1"/>
        <v>20</v>
      </c>
      <c r="M17" s="26">
        <f t="shared" si="2"/>
        <v>12.252550754842845</v>
      </c>
      <c r="N17" s="4">
        <f>COUNT(B17:J17)</f>
        <v>8</v>
      </c>
      <c r="O17" s="26">
        <f t="shared" si="3"/>
        <v>4.3319308627908635</v>
      </c>
      <c r="P17" s="31">
        <f t="shared" si="4"/>
        <v>33.71868978805395</v>
      </c>
      <c r="Q17" s="26">
        <f t="shared" si="4"/>
        <v>25.806451612903224</v>
      </c>
    </row>
    <row r="18" spans="1:17" x14ac:dyDescent="0.25">
      <c r="A18" s="4">
        <v>450</v>
      </c>
      <c r="B18" s="4">
        <v>38</v>
      </c>
      <c r="C18" s="4">
        <v>35</v>
      </c>
      <c r="D18" s="4">
        <v>27</v>
      </c>
      <c r="E18" s="4">
        <v>18</v>
      </c>
      <c r="F18" s="4">
        <v>18</v>
      </c>
      <c r="G18" s="4">
        <v>10</v>
      </c>
      <c r="H18" s="4">
        <v>31</v>
      </c>
      <c r="I18" s="4">
        <v>27</v>
      </c>
      <c r="K18" s="26">
        <f t="shared" si="0"/>
        <v>25.5</v>
      </c>
      <c r="L18" s="26">
        <f t="shared" si="1"/>
        <v>27</v>
      </c>
      <c r="M18" s="26">
        <f t="shared" si="2"/>
        <v>9.5169022571122674</v>
      </c>
      <c r="N18" s="4">
        <f>COUNT(B18:J18)</f>
        <v>8</v>
      </c>
      <c r="O18" s="26">
        <f t="shared" si="3"/>
        <v>3.364733060946822</v>
      </c>
      <c r="P18" s="31">
        <f t="shared" si="4"/>
        <v>39.306358381502889</v>
      </c>
      <c r="Q18" s="26">
        <f t="shared" si="4"/>
        <v>34.838709677419352</v>
      </c>
    </row>
    <row r="19" spans="1:17" x14ac:dyDescent="0.25">
      <c r="A19" s="4">
        <v>460</v>
      </c>
      <c r="B19" s="4">
        <v>49</v>
      </c>
      <c r="C19" s="4">
        <v>33</v>
      </c>
      <c r="D19" s="4">
        <v>26</v>
      </c>
      <c r="E19" s="4">
        <v>73</v>
      </c>
      <c r="F19" s="4">
        <v>20</v>
      </c>
      <c r="G19" s="4">
        <v>7</v>
      </c>
      <c r="H19" s="4">
        <v>30</v>
      </c>
      <c r="I19" s="4">
        <v>31</v>
      </c>
      <c r="K19" s="26">
        <f t="shared" si="0"/>
        <v>33.625</v>
      </c>
      <c r="L19" s="26">
        <f t="shared" si="1"/>
        <v>30.5</v>
      </c>
      <c r="M19" s="26">
        <f t="shared" si="2"/>
        <v>19.856179318863365</v>
      </c>
      <c r="N19" s="4">
        <f>COUNT(B19:J19)</f>
        <v>8</v>
      </c>
      <c r="O19" s="26">
        <f t="shared" si="3"/>
        <v>7.0202195224121837</v>
      </c>
      <c r="P19" s="31">
        <f t="shared" si="4"/>
        <v>51.830443159922922</v>
      </c>
      <c r="Q19" s="26">
        <f t="shared" si="4"/>
        <v>39.354838709677423</v>
      </c>
    </row>
    <row r="20" spans="1:17" x14ac:dyDescent="0.25">
      <c r="A20" s="4">
        <v>470</v>
      </c>
      <c r="B20" s="4">
        <v>67</v>
      </c>
      <c r="C20" s="4">
        <v>59</v>
      </c>
      <c r="D20" s="4">
        <v>22</v>
      </c>
      <c r="E20" s="4">
        <v>69</v>
      </c>
      <c r="F20" s="4">
        <v>24</v>
      </c>
      <c r="G20" s="4">
        <v>22</v>
      </c>
      <c r="H20" s="4">
        <v>22</v>
      </c>
      <c r="I20" s="4">
        <v>22</v>
      </c>
      <c r="K20" s="26">
        <f t="shared" si="0"/>
        <v>38.375</v>
      </c>
      <c r="L20" s="26">
        <f t="shared" si="1"/>
        <v>23</v>
      </c>
      <c r="M20" s="26">
        <f t="shared" si="2"/>
        <v>22.238560462147081</v>
      </c>
      <c r="N20" s="4">
        <f>COUNT(B20:J20)</f>
        <v>8</v>
      </c>
      <c r="O20" s="26">
        <f t="shared" si="3"/>
        <v>7.8625184533056212</v>
      </c>
      <c r="P20" s="31">
        <f t="shared" si="4"/>
        <v>59.152215799614638</v>
      </c>
      <c r="Q20" s="26">
        <f t="shared" si="4"/>
        <v>29.677419354838708</v>
      </c>
    </row>
    <row r="21" spans="1:17" x14ac:dyDescent="0.25">
      <c r="A21" s="4">
        <v>480</v>
      </c>
      <c r="B21" s="4">
        <v>77</v>
      </c>
      <c r="C21" s="4">
        <v>71</v>
      </c>
      <c r="D21" s="4">
        <v>26</v>
      </c>
      <c r="E21" s="4">
        <v>69</v>
      </c>
      <c r="F21" s="4">
        <v>24</v>
      </c>
      <c r="G21" s="4">
        <v>35</v>
      </c>
      <c r="H21" s="4">
        <v>33</v>
      </c>
      <c r="I21" s="4">
        <v>26</v>
      </c>
      <c r="K21" s="26">
        <f t="shared" si="0"/>
        <v>45.125</v>
      </c>
      <c r="L21" s="26">
        <f t="shared" si="1"/>
        <v>34</v>
      </c>
      <c r="M21" s="26">
        <f t="shared" si="2"/>
        <v>22.93741484997819</v>
      </c>
      <c r="N21" s="4">
        <f>COUNT(B21:J21)</f>
        <v>8</v>
      </c>
      <c r="O21" s="26">
        <f t="shared" si="3"/>
        <v>8.1096007916542963</v>
      </c>
      <c r="P21" s="31">
        <f t="shared" si="4"/>
        <v>69.556840077071286</v>
      </c>
      <c r="Q21" s="26">
        <f t="shared" si="4"/>
        <v>43.870967741935488</v>
      </c>
    </row>
    <row r="22" spans="1:17" x14ac:dyDescent="0.25">
      <c r="A22" s="4">
        <v>490</v>
      </c>
      <c r="B22" s="4">
        <v>86</v>
      </c>
      <c r="C22" s="4">
        <v>76</v>
      </c>
      <c r="D22" s="4">
        <v>28</v>
      </c>
      <c r="E22" s="4">
        <v>100</v>
      </c>
      <c r="F22" s="4">
        <v>31</v>
      </c>
      <c r="G22" s="4">
        <v>15</v>
      </c>
      <c r="H22" s="4">
        <v>38</v>
      </c>
      <c r="I22" s="4">
        <v>19</v>
      </c>
      <c r="K22" s="26">
        <f t="shared" si="0"/>
        <v>49.125</v>
      </c>
      <c r="L22" s="26">
        <f t="shared" si="1"/>
        <v>34.5</v>
      </c>
      <c r="M22" s="26">
        <f t="shared" si="2"/>
        <v>33.038667821638498</v>
      </c>
      <c r="N22" s="4">
        <f>COUNT(B22:J22)</f>
        <v>8</v>
      </c>
      <c r="O22" s="26">
        <f t="shared" si="3"/>
        <v>11.68093302902518</v>
      </c>
      <c r="P22" s="31">
        <f t="shared" si="4"/>
        <v>75.72254335260115</v>
      </c>
      <c r="Q22" s="26">
        <f t="shared" si="4"/>
        <v>44.516129032258064</v>
      </c>
    </row>
    <row r="23" spans="1:17" x14ac:dyDescent="0.25">
      <c r="A23" s="4">
        <v>500</v>
      </c>
      <c r="B23" s="4">
        <v>92</v>
      </c>
      <c r="C23" s="4">
        <v>73</v>
      </c>
      <c r="D23" s="4">
        <v>35</v>
      </c>
      <c r="E23" s="4">
        <v>61</v>
      </c>
      <c r="F23" s="4">
        <v>46</v>
      </c>
      <c r="G23" s="4">
        <v>36</v>
      </c>
      <c r="H23" s="4">
        <v>53</v>
      </c>
      <c r="I23" s="4">
        <v>36</v>
      </c>
      <c r="K23" s="26">
        <f t="shared" si="0"/>
        <v>54</v>
      </c>
      <c r="L23" s="26">
        <f t="shared" si="1"/>
        <v>49.5</v>
      </c>
      <c r="M23" s="26">
        <f t="shared" si="2"/>
        <v>20.452034477912321</v>
      </c>
      <c r="N23" s="4">
        <f>COUNT(B23:J23)</f>
        <v>8</v>
      </c>
      <c r="O23" s="26">
        <f t="shared" si="3"/>
        <v>7.2308861341964361</v>
      </c>
      <c r="P23" s="31">
        <f t="shared" si="4"/>
        <v>83.236994219653184</v>
      </c>
      <c r="Q23" s="26">
        <f t="shared" si="4"/>
        <v>63.87096774193548</v>
      </c>
    </row>
    <row r="24" spans="1:17" x14ac:dyDescent="0.25">
      <c r="A24" s="4">
        <v>510</v>
      </c>
      <c r="B24" s="4">
        <v>100</v>
      </c>
      <c r="C24" s="4">
        <v>57</v>
      </c>
      <c r="D24" s="4">
        <v>36</v>
      </c>
      <c r="E24" s="4">
        <v>59</v>
      </c>
      <c r="F24" s="4">
        <v>36</v>
      </c>
      <c r="G24" s="4">
        <v>55</v>
      </c>
      <c r="H24" s="4">
        <v>26</v>
      </c>
      <c r="I24" s="4">
        <v>51</v>
      </c>
      <c r="K24" s="26">
        <f t="shared" si="0"/>
        <v>52.5</v>
      </c>
      <c r="L24" s="26">
        <f t="shared" si="1"/>
        <v>53</v>
      </c>
      <c r="M24" s="26">
        <f t="shared" si="2"/>
        <v>22.595827680601314</v>
      </c>
      <c r="N24" s="4">
        <f>COUNT(B24:J24)</f>
        <v>8</v>
      </c>
      <c r="O24" s="26">
        <f t="shared" si="3"/>
        <v>7.9888314897379429</v>
      </c>
      <c r="P24" s="31">
        <f t="shared" si="4"/>
        <v>80.924855491329481</v>
      </c>
      <c r="Q24" s="26">
        <f t="shared" si="4"/>
        <v>68.387096774193552</v>
      </c>
    </row>
    <row r="25" spans="1:17" x14ac:dyDescent="0.25">
      <c r="A25" s="4">
        <v>520</v>
      </c>
      <c r="B25" s="4">
        <v>85</v>
      </c>
      <c r="C25" s="4">
        <v>100</v>
      </c>
      <c r="D25" s="4">
        <v>36</v>
      </c>
      <c r="E25" s="4">
        <v>92</v>
      </c>
      <c r="F25" s="4">
        <v>55</v>
      </c>
      <c r="G25" s="4">
        <v>50</v>
      </c>
      <c r="H25" s="4">
        <v>17</v>
      </c>
      <c r="I25" s="4">
        <v>79</v>
      </c>
      <c r="K25" s="26">
        <f t="shared" si="0"/>
        <v>64.25</v>
      </c>
      <c r="L25" s="26">
        <f t="shared" si="1"/>
        <v>67</v>
      </c>
      <c r="M25" s="26">
        <f t="shared" si="2"/>
        <v>29.314793924862286</v>
      </c>
      <c r="N25" s="4">
        <f>COUNT(B25:J25)</f>
        <v>8</v>
      </c>
      <c r="O25" s="26">
        <f t="shared" si="3"/>
        <v>10.364344786678164</v>
      </c>
      <c r="P25" s="31">
        <f t="shared" si="4"/>
        <v>99.036608863198467</v>
      </c>
      <c r="Q25" s="26">
        <f t="shared" si="4"/>
        <v>86.451612903225808</v>
      </c>
    </row>
    <row r="26" spans="1:17" x14ac:dyDescent="0.25">
      <c r="A26" s="4">
        <v>530</v>
      </c>
      <c r="B26" s="4">
        <v>72</v>
      </c>
      <c r="C26" s="4">
        <v>80</v>
      </c>
      <c r="D26" s="4">
        <v>58</v>
      </c>
      <c r="E26" s="4">
        <v>47</v>
      </c>
      <c r="F26" s="4">
        <v>60</v>
      </c>
      <c r="G26" s="4">
        <v>62</v>
      </c>
      <c r="H26" s="4">
        <v>37</v>
      </c>
      <c r="I26" s="4">
        <v>100</v>
      </c>
      <c r="K26" s="26">
        <f t="shared" si="0"/>
        <v>64.5</v>
      </c>
      <c r="L26" s="26">
        <f t="shared" si="1"/>
        <v>61</v>
      </c>
      <c r="M26" s="26">
        <f t="shared" si="2"/>
        <v>19.595917942265423</v>
      </c>
      <c r="N26" s="4">
        <f>COUNT(B26:J26)</f>
        <v>8</v>
      </c>
      <c r="O26" s="26">
        <f t="shared" si="3"/>
        <v>6.9282032302755079</v>
      </c>
      <c r="P26" s="31">
        <f t="shared" si="4"/>
        <v>99.421965317919074</v>
      </c>
      <c r="Q26" s="26">
        <f t="shared" si="4"/>
        <v>78.709677419354847</v>
      </c>
    </row>
    <row r="27" spans="1:17" x14ac:dyDescent="0.25">
      <c r="A27" s="4">
        <v>540</v>
      </c>
      <c r="B27" s="4">
        <v>55</v>
      </c>
      <c r="C27" s="4">
        <v>62</v>
      </c>
      <c r="D27" s="4">
        <v>61</v>
      </c>
      <c r="E27" s="4">
        <v>83</v>
      </c>
      <c r="F27" s="4">
        <v>80</v>
      </c>
      <c r="G27" s="4">
        <v>44</v>
      </c>
      <c r="H27" s="4">
        <v>29</v>
      </c>
      <c r="I27" s="4">
        <v>85</v>
      </c>
      <c r="K27" s="26">
        <f t="shared" si="0"/>
        <v>62.375</v>
      </c>
      <c r="L27" s="26">
        <f t="shared" si="1"/>
        <v>61.5</v>
      </c>
      <c r="M27" s="26">
        <f t="shared" si="2"/>
        <v>19.841784913949365</v>
      </c>
      <c r="N27" s="4">
        <f>COUNT(B27:J27)</f>
        <v>8</v>
      </c>
      <c r="O27" s="26">
        <f t="shared" si="3"/>
        <v>7.0151303317492664</v>
      </c>
      <c r="P27" s="31">
        <f t="shared" si="4"/>
        <v>96.146435452793838</v>
      </c>
      <c r="Q27" s="26">
        <f t="shared" si="4"/>
        <v>79.354838709677423</v>
      </c>
    </row>
    <row r="28" spans="1:17" x14ac:dyDescent="0.25">
      <c r="A28" s="4">
        <v>550</v>
      </c>
      <c r="B28" s="4">
        <v>45</v>
      </c>
      <c r="C28" s="4">
        <v>65</v>
      </c>
      <c r="D28" s="4">
        <v>92</v>
      </c>
      <c r="E28" s="4">
        <v>43</v>
      </c>
      <c r="F28" s="4">
        <v>74</v>
      </c>
      <c r="G28" s="4">
        <v>68</v>
      </c>
      <c r="H28" s="4">
        <v>59</v>
      </c>
      <c r="I28" s="4">
        <v>43</v>
      </c>
      <c r="K28" s="26">
        <f t="shared" si="0"/>
        <v>61.125</v>
      </c>
      <c r="L28" s="26">
        <f t="shared" si="1"/>
        <v>62</v>
      </c>
      <c r="M28" s="26">
        <f t="shared" si="2"/>
        <v>17.332360320675146</v>
      </c>
      <c r="N28" s="4">
        <f>COUNT(B28:J28)</f>
        <v>8</v>
      </c>
      <c r="O28" s="26">
        <f t="shared" si="3"/>
        <v>6.1279147583590197</v>
      </c>
      <c r="P28" s="31">
        <f t="shared" si="4"/>
        <v>94.219653179190757</v>
      </c>
      <c r="Q28" s="26">
        <f t="shared" si="4"/>
        <v>80</v>
      </c>
    </row>
    <row r="29" spans="1:17" x14ac:dyDescent="0.25">
      <c r="A29" s="4">
        <v>560</v>
      </c>
      <c r="B29" s="4">
        <v>33</v>
      </c>
      <c r="C29" s="4">
        <v>33</v>
      </c>
      <c r="D29" s="4">
        <v>67</v>
      </c>
      <c r="E29" s="4">
        <v>81</v>
      </c>
      <c r="F29" s="4">
        <v>78</v>
      </c>
      <c r="G29" s="4">
        <v>71</v>
      </c>
      <c r="H29" s="4">
        <v>67</v>
      </c>
      <c r="I29" s="4">
        <v>67</v>
      </c>
      <c r="K29" s="26">
        <f t="shared" si="0"/>
        <v>62.125</v>
      </c>
      <c r="L29" s="26">
        <f t="shared" si="1"/>
        <v>67</v>
      </c>
      <c r="M29" s="26">
        <f t="shared" si="2"/>
        <v>18.726890520623773</v>
      </c>
      <c r="N29" s="4">
        <f>COUNT(B29:J29)</f>
        <v>8</v>
      </c>
      <c r="O29" s="26">
        <f t="shared" si="3"/>
        <v>6.6209556388355724</v>
      </c>
      <c r="P29" s="31">
        <f t="shared" si="4"/>
        <v>95.761078998073216</v>
      </c>
      <c r="Q29" s="26">
        <f t="shared" si="4"/>
        <v>86.451612903225808</v>
      </c>
    </row>
    <row r="30" spans="1:17" x14ac:dyDescent="0.25">
      <c r="A30" s="4">
        <v>570</v>
      </c>
      <c r="B30" s="4">
        <v>22</v>
      </c>
      <c r="C30" s="4">
        <v>22</v>
      </c>
      <c r="D30" s="4">
        <v>46</v>
      </c>
      <c r="E30" s="4">
        <v>52</v>
      </c>
      <c r="F30" s="4">
        <v>83</v>
      </c>
      <c r="G30" s="4">
        <v>38</v>
      </c>
      <c r="H30" s="4">
        <v>49</v>
      </c>
      <c r="I30" s="4">
        <v>42</v>
      </c>
      <c r="K30" s="26">
        <f t="shared" si="0"/>
        <v>44.25</v>
      </c>
      <c r="L30" s="26">
        <f t="shared" si="1"/>
        <v>44</v>
      </c>
      <c r="M30" s="26">
        <f t="shared" si="2"/>
        <v>19.352002480363627</v>
      </c>
      <c r="N30" s="4">
        <f>COUNT(B30:J30)</f>
        <v>8</v>
      </c>
      <c r="O30" s="26">
        <f t="shared" si="3"/>
        <v>6.8419660917020035</v>
      </c>
      <c r="P30" s="31">
        <f t="shared" si="4"/>
        <v>68.20809248554913</v>
      </c>
      <c r="Q30" s="26">
        <f t="shared" si="4"/>
        <v>56.774193548387096</v>
      </c>
    </row>
    <row r="31" spans="1:17" x14ac:dyDescent="0.25">
      <c r="A31" s="4">
        <v>580</v>
      </c>
      <c r="B31" s="4">
        <v>16</v>
      </c>
      <c r="C31" s="4">
        <v>23</v>
      </c>
      <c r="D31" s="4">
        <v>75</v>
      </c>
      <c r="E31" s="4">
        <v>36</v>
      </c>
      <c r="F31" s="4">
        <v>94</v>
      </c>
      <c r="G31" s="4">
        <v>71</v>
      </c>
      <c r="H31" s="4">
        <v>32</v>
      </c>
      <c r="I31" s="4">
        <v>82</v>
      </c>
      <c r="K31" s="26">
        <f t="shared" si="0"/>
        <v>53.625</v>
      </c>
      <c r="L31" s="26">
        <f t="shared" si="1"/>
        <v>53.5</v>
      </c>
      <c r="M31" s="26">
        <f t="shared" si="2"/>
        <v>30.061544015093911</v>
      </c>
      <c r="N31" s="4">
        <f>COUNT(B31:J31)</f>
        <v>8</v>
      </c>
      <c r="O31" s="26">
        <f t="shared" si="3"/>
        <v>10.628360813005388</v>
      </c>
      <c r="P31" s="31">
        <f t="shared" si="4"/>
        <v>82.658959537572258</v>
      </c>
      <c r="Q31" s="26">
        <f t="shared" si="4"/>
        <v>69.032258064516128</v>
      </c>
    </row>
    <row r="32" spans="1:17" x14ac:dyDescent="0.25">
      <c r="A32" s="4">
        <v>590</v>
      </c>
      <c r="B32" s="4">
        <v>10</v>
      </c>
      <c r="C32" s="4">
        <v>51</v>
      </c>
      <c r="D32" s="4">
        <v>71</v>
      </c>
      <c r="E32" s="4">
        <v>59</v>
      </c>
      <c r="F32" s="4">
        <v>80</v>
      </c>
      <c r="G32" s="4">
        <v>86</v>
      </c>
      <c r="H32" s="4">
        <v>53</v>
      </c>
      <c r="I32" s="4">
        <v>84</v>
      </c>
      <c r="K32" s="26">
        <f t="shared" si="0"/>
        <v>61.75</v>
      </c>
      <c r="L32" s="26">
        <f t="shared" si="1"/>
        <v>65</v>
      </c>
      <c r="M32" s="26">
        <f t="shared" si="2"/>
        <v>25.012853838433891</v>
      </c>
      <c r="N32" s="4">
        <f>COUNT(B32:J32)</f>
        <v>8</v>
      </c>
      <c r="O32" s="26">
        <f t="shared" si="3"/>
        <v>8.8433792829922844</v>
      </c>
      <c r="P32" s="31">
        <f t="shared" si="4"/>
        <v>95.183044315992291</v>
      </c>
      <c r="Q32" s="26">
        <f t="shared" si="4"/>
        <v>83.870967741935488</v>
      </c>
    </row>
    <row r="33" spans="1:17" x14ac:dyDescent="0.25">
      <c r="A33" s="4">
        <v>600</v>
      </c>
      <c r="B33" s="4">
        <v>7</v>
      </c>
      <c r="C33" s="4">
        <v>18</v>
      </c>
      <c r="D33" s="4">
        <v>86</v>
      </c>
      <c r="E33" s="4">
        <v>56</v>
      </c>
      <c r="F33" s="4">
        <v>92</v>
      </c>
      <c r="G33" s="4">
        <v>68</v>
      </c>
      <c r="H33" s="4">
        <v>56</v>
      </c>
      <c r="I33" s="4">
        <v>90</v>
      </c>
      <c r="K33" s="26">
        <f t="shared" si="0"/>
        <v>59.125</v>
      </c>
      <c r="L33" s="26">
        <f t="shared" si="1"/>
        <v>62</v>
      </c>
      <c r="M33" s="26">
        <f t="shared" si="2"/>
        <v>32.211078395927252</v>
      </c>
      <c r="N33" s="4">
        <f>COUNT(B33:J33)</f>
        <v>8</v>
      </c>
      <c r="O33" s="26">
        <f t="shared" si="3"/>
        <v>11.388335981545829</v>
      </c>
      <c r="P33" s="31">
        <f t="shared" si="4"/>
        <v>91.136801541425811</v>
      </c>
      <c r="Q33" s="26">
        <f t="shared" si="4"/>
        <v>80</v>
      </c>
    </row>
    <row r="34" spans="1:17" x14ac:dyDescent="0.25">
      <c r="A34" s="4">
        <v>610</v>
      </c>
      <c r="B34" s="4">
        <v>5</v>
      </c>
      <c r="C34" s="4">
        <v>23</v>
      </c>
      <c r="D34" s="4">
        <v>92</v>
      </c>
      <c r="E34" s="4">
        <v>51</v>
      </c>
      <c r="F34" s="4">
        <v>90</v>
      </c>
      <c r="G34" s="4">
        <v>83</v>
      </c>
      <c r="H34" s="4">
        <v>68</v>
      </c>
      <c r="I34" s="4">
        <v>76</v>
      </c>
      <c r="K34" s="26">
        <f t="shared" si="0"/>
        <v>61</v>
      </c>
      <c r="L34" s="26">
        <f t="shared" si="1"/>
        <v>72</v>
      </c>
      <c r="M34" s="26">
        <f t="shared" si="2"/>
        <v>32.160312720583335</v>
      </c>
      <c r="N34" s="4">
        <f>COUNT(B34:J34)</f>
        <v>8</v>
      </c>
      <c r="O34" s="26">
        <f t="shared" si="3"/>
        <v>11.370387604902229</v>
      </c>
      <c r="P34" s="31">
        <f t="shared" si="4"/>
        <v>94.026974951830439</v>
      </c>
      <c r="Q34" s="26">
        <f t="shared" si="4"/>
        <v>92.903225806451616</v>
      </c>
    </row>
    <row r="35" spans="1:17" x14ac:dyDescent="0.25">
      <c r="A35" s="4">
        <v>620</v>
      </c>
      <c r="B35" s="4">
        <v>4</v>
      </c>
      <c r="C35" s="4">
        <v>25</v>
      </c>
      <c r="D35" s="4">
        <v>100</v>
      </c>
      <c r="E35" s="4">
        <v>45</v>
      </c>
      <c r="F35" s="4">
        <v>98</v>
      </c>
      <c r="G35" s="4">
        <v>100</v>
      </c>
      <c r="H35" s="4">
        <v>59</v>
      </c>
      <c r="I35" s="4">
        <v>88</v>
      </c>
      <c r="K35" s="26">
        <f t="shared" si="0"/>
        <v>64.875</v>
      </c>
      <c r="L35" s="26">
        <f t="shared" si="1"/>
        <v>73.5</v>
      </c>
      <c r="M35" s="26">
        <f t="shared" si="2"/>
        <v>37.46403036818878</v>
      </c>
      <c r="N35" s="4">
        <f>COUNT(B35:J35)</f>
        <v>8</v>
      </c>
      <c r="O35" s="26">
        <f t="shared" si="3"/>
        <v>13.245534961962516</v>
      </c>
      <c r="P35" s="31">
        <f t="shared" si="4"/>
        <v>100</v>
      </c>
      <c r="Q35" s="26">
        <f t="shared" si="4"/>
        <v>94.838709677419359</v>
      </c>
    </row>
    <row r="36" spans="1:17" x14ac:dyDescent="0.25">
      <c r="A36" s="4">
        <v>630</v>
      </c>
      <c r="B36" s="4">
        <v>0</v>
      </c>
      <c r="C36" s="4">
        <v>17</v>
      </c>
      <c r="D36" s="4">
        <v>82</v>
      </c>
      <c r="E36" s="4">
        <v>42</v>
      </c>
      <c r="F36" s="4">
        <v>88</v>
      </c>
      <c r="G36" s="4">
        <v>73</v>
      </c>
      <c r="H36" s="4">
        <v>100</v>
      </c>
      <c r="I36" s="4">
        <v>91</v>
      </c>
      <c r="K36" s="26">
        <f t="shared" si="0"/>
        <v>61.625</v>
      </c>
      <c r="L36" s="26">
        <f t="shared" si="1"/>
        <v>77.5</v>
      </c>
      <c r="M36" s="26">
        <f t="shared" si="2"/>
        <v>37.320762126653925</v>
      </c>
      <c r="N36" s="4">
        <f>COUNT(B36:J36)</f>
        <v>8</v>
      </c>
      <c r="O36" s="26">
        <f t="shared" si="3"/>
        <v>13.194881989403532</v>
      </c>
      <c r="P36" s="31">
        <f t="shared" si="4"/>
        <v>94.990366088631987</v>
      </c>
      <c r="Q36" s="26">
        <f t="shared" si="4"/>
        <v>100</v>
      </c>
    </row>
    <row r="37" spans="1:17" x14ac:dyDescent="0.25">
      <c r="A37" s="4">
        <v>640</v>
      </c>
      <c r="B37" s="4">
        <v>0</v>
      </c>
      <c r="C37" s="4">
        <v>20</v>
      </c>
      <c r="D37" s="4">
        <v>65</v>
      </c>
      <c r="E37" s="4">
        <v>10</v>
      </c>
      <c r="F37" s="4">
        <v>100</v>
      </c>
      <c r="G37" s="4">
        <v>73</v>
      </c>
      <c r="H37" s="4">
        <v>70</v>
      </c>
      <c r="I37" s="4">
        <v>49</v>
      </c>
      <c r="K37" s="26">
        <f t="shared" si="0"/>
        <v>48.375</v>
      </c>
      <c r="L37" s="26">
        <f t="shared" si="1"/>
        <v>57</v>
      </c>
      <c r="M37" s="26">
        <f t="shared" si="2"/>
        <v>35.119947526807529</v>
      </c>
      <c r="N37" s="4">
        <f>COUNT(B37:J37)</f>
        <v>8</v>
      </c>
      <c r="O37" s="26">
        <f t="shared" si="3"/>
        <v>12.41677652556066</v>
      </c>
      <c r="P37" s="31">
        <f t="shared" si="4"/>
        <v>74.566473988439313</v>
      </c>
      <c r="Q37" s="26">
        <f t="shared" si="4"/>
        <v>73.548387096774192</v>
      </c>
    </row>
    <row r="38" spans="1:17" x14ac:dyDescent="0.25">
      <c r="A38" s="4">
        <v>650</v>
      </c>
      <c r="B38" s="4">
        <v>4</v>
      </c>
      <c r="C38" s="4">
        <v>11</v>
      </c>
      <c r="D38" s="4">
        <v>44</v>
      </c>
      <c r="E38" s="4">
        <v>29</v>
      </c>
      <c r="F38" s="4">
        <v>85</v>
      </c>
      <c r="G38" s="4">
        <v>50</v>
      </c>
      <c r="H38" s="4">
        <v>32</v>
      </c>
      <c r="I38" s="4">
        <v>63</v>
      </c>
      <c r="K38" s="26">
        <f t="shared" si="0"/>
        <v>39.75</v>
      </c>
      <c r="L38" s="26">
        <f t="shared" si="1"/>
        <v>38</v>
      </c>
      <c r="M38" s="26">
        <f t="shared" si="2"/>
        <v>26.703397322652197</v>
      </c>
      <c r="N38" s="4">
        <f>COUNT(B38:J38)</f>
        <v>8</v>
      </c>
      <c r="O38" s="26">
        <f t="shared" si="3"/>
        <v>9.4410766637830328</v>
      </c>
      <c r="P38" s="31">
        <f t="shared" si="4"/>
        <v>61.271676300578036</v>
      </c>
      <c r="Q38" s="26">
        <f t="shared" si="4"/>
        <v>49.032258064516128</v>
      </c>
    </row>
    <row r="39" spans="1:17" x14ac:dyDescent="0.25">
      <c r="A39" s="4">
        <v>660</v>
      </c>
      <c r="B39" s="4">
        <v>0</v>
      </c>
      <c r="C39" s="4">
        <v>11</v>
      </c>
      <c r="D39" s="4">
        <v>66</v>
      </c>
      <c r="E39" s="4">
        <v>17</v>
      </c>
      <c r="F39" s="4">
        <v>68</v>
      </c>
      <c r="G39" s="4">
        <v>31</v>
      </c>
      <c r="H39" s="4">
        <v>31</v>
      </c>
      <c r="I39" s="4">
        <v>78</v>
      </c>
      <c r="K39" s="26">
        <f t="shared" si="0"/>
        <v>37.75</v>
      </c>
      <c r="L39" s="26">
        <f t="shared" si="1"/>
        <v>31</v>
      </c>
      <c r="M39" s="26">
        <f t="shared" si="2"/>
        <v>29.266021253323792</v>
      </c>
      <c r="N39" s="4">
        <f>COUNT(B39:J39)</f>
        <v>8</v>
      </c>
      <c r="O39" s="26">
        <f t="shared" si="3"/>
        <v>10.347101043287438</v>
      </c>
      <c r="P39" s="31">
        <f t="shared" si="4"/>
        <v>58.188824662813097</v>
      </c>
      <c r="Q39" s="26">
        <f t="shared" si="4"/>
        <v>40</v>
      </c>
    </row>
    <row r="40" spans="1:17" x14ac:dyDescent="0.25">
      <c r="A40" s="4">
        <v>670</v>
      </c>
      <c r="B40" s="4">
        <v>0</v>
      </c>
      <c r="C40" s="4">
        <v>12</v>
      </c>
      <c r="D40" s="4">
        <v>47</v>
      </c>
      <c r="E40" s="4">
        <v>10</v>
      </c>
      <c r="F40" s="4">
        <v>55</v>
      </c>
      <c r="G40" s="4">
        <v>46</v>
      </c>
      <c r="H40" s="4">
        <v>22</v>
      </c>
      <c r="I40" s="4">
        <v>39</v>
      </c>
      <c r="K40" s="26">
        <f t="shared" si="0"/>
        <v>28.875</v>
      </c>
      <c r="L40" s="26">
        <f t="shared" si="1"/>
        <v>30.5</v>
      </c>
      <c r="M40" s="26">
        <f t="shared" si="2"/>
        <v>20.455090180336882</v>
      </c>
      <c r="N40" s="4">
        <f>COUNT(B40:J40)</f>
        <v>8</v>
      </c>
      <c r="O40" s="26">
        <f t="shared" si="3"/>
        <v>7.2319664881492836</v>
      </c>
      <c r="P40" s="31">
        <f t="shared" si="4"/>
        <v>44.508670520231213</v>
      </c>
      <c r="Q40" s="26">
        <f t="shared" si="4"/>
        <v>39.354838709677423</v>
      </c>
    </row>
    <row r="41" spans="1:17" x14ac:dyDescent="0.25">
      <c r="A41" s="4">
        <v>680</v>
      </c>
      <c r="B41" s="4">
        <v>8</v>
      </c>
      <c r="C41" s="4">
        <v>0</v>
      </c>
      <c r="D41" s="4">
        <v>51</v>
      </c>
      <c r="E41" s="4">
        <v>2</v>
      </c>
      <c r="F41" s="4">
        <v>37</v>
      </c>
      <c r="G41" s="4">
        <v>25</v>
      </c>
      <c r="H41" s="4">
        <v>34</v>
      </c>
      <c r="I41" s="4">
        <v>30</v>
      </c>
      <c r="K41" s="26">
        <f t="shared" si="0"/>
        <v>23.375</v>
      </c>
      <c r="L41" s="26">
        <f t="shared" si="1"/>
        <v>27.5</v>
      </c>
      <c r="M41" s="26">
        <f t="shared" si="2"/>
        <v>18.314221640182097</v>
      </c>
      <c r="N41" s="4">
        <f>COUNT(B41:J41)</f>
        <v>8</v>
      </c>
      <c r="O41" s="26">
        <f t="shared" si="3"/>
        <v>6.4750551569630872</v>
      </c>
      <c r="P41" s="31">
        <f t="shared" si="4"/>
        <v>36.030828516377653</v>
      </c>
      <c r="Q41" s="26">
        <f t="shared" si="4"/>
        <v>35.483870967741936</v>
      </c>
    </row>
    <row r="42" spans="1:17" x14ac:dyDescent="0.25">
      <c r="A42" s="4">
        <v>690</v>
      </c>
      <c r="B42" s="4">
        <v>0</v>
      </c>
      <c r="C42" s="4">
        <v>0</v>
      </c>
      <c r="D42" s="4">
        <v>30</v>
      </c>
      <c r="E42" s="4">
        <v>6</v>
      </c>
      <c r="F42" s="4">
        <v>29</v>
      </c>
      <c r="G42" s="4">
        <v>11</v>
      </c>
      <c r="H42" s="4">
        <v>14</v>
      </c>
      <c r="I42" s="4">
        <v>35</v>
      </c>
      <c r="K42" s="26">
        <f t="shared" si="0"/>
        <v>15.625</v>
      </c>
      <c r="L42" s="26">
        <f t="shared" si="1"/>
        <v>12.5</v>
      </c>
      <c r="M42" s="26">
        <f t="shared" si="2"/>
        <v>13.968715044698993</v>
      </c>
      <c r="N42" s="4">
        <f>COUNT(B42:J42)</f>
        <v>8</v>
      </c>
      <c r="O42" s="26">
        <f t="shared" si="3"/>
        <v>4.938686566284602</v>
      </c>
      <c r="P42" s="31">
        <f t="shared" si="4"/>
        <v>24.084778420038536</v>
      </c>
      <c r="Q42" s="26">
        <f t="shared" si="4"/>
        <v>16.129032258064516</v>
      </c>
    </row>
    <row r="43" spans="1:17" x14ac:dyDescent="0.25">
      <c r="A43" s="4">
        <v>700</v>
      </c>
      <c r="B43" s="4">
        <v>4</v>
      </c>
      <c r="C43" s="4">
        <v>0</v>
      </c>
      <c r="D43" s="4">
        <v>11</v>
      </c>
      <c r="E43" s="4">
        <v>12</v>
      </c>
      <c r="F43" s="4">
        <v>20</v>
      </c>
      <c r="G43" s="4">
        <v>6</v>
      </c>
      <c r="H43" s="4">
        <v>0</v>
      </c>
      <c r="I43" s="4">
        <v>34</v>
      </c>
      <c r="K43" s="26">
        <f t="shared" si="0"/>
        <v>10.875</v>
      </c>
      <c r="L43" s="26">
        <f t="shared" si="1"/>
        <v>8.5</v>
      </c>
      <c r="M43" s="26">
        <f t="shared" si="2"/>
        <v>11.506985456048612</v>
      </c>
      <c r="N43" s="4">
        <f>COUNT(B43:J43)</f>
        <v>8</v>
      </c>
      <c r="O43" s="26">
        <f t="shared" si="3"/>
        <v>4.0683337234934749</v>
      </c>
      <c r="P43" s="31">
        <f t="shared" si="4"/>
        <v>16.76300578034682</v>
      </c>
      <c r="Q43" s="26">
        <f t="shared" si="4"/>
        <v>10.967741935483872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55EB-3640-494E-BFA0-910D518D50B3}">
  <dimension ref="A1:X43"/>
  <sheetViews>
    <sheetView workbookViewId="0">
      <selection sqref="A1:A1048576"/>
    </sheetView>
  </sheetViews>
  <sheetFormatPr defaultRowHeight="15" x14ac:dyDescent="0.25"/>
  <cols>
    <col min="1" max="1" width="11.85546875" style="4" customWidth="1"/>
    <col min="2" max="3" width="12.7109375" style="4" customWidth="1"/>
    <col min="4" max="4" width="12.7109375" style="3" customWidth="1"/>
    <col min="5" max="18" width="12.7109375" style="4" customWidth="1"/>
    <col min="19" max="22" width="9.140625" style="4"/>
    <col min="23" max="23" width="14.5703125" style="4" customWidth="1"/>
    <col min="24" max="24" width="16" style="4" customWidth="1"/>
    <col min="25" max="16384" width="9.140625" style="4"/>
  </cols>
  <sheetData>
    <row r="1" spans="1:24" x14ac:dyDescent="0.25">
      <c r="A1" s="32" t="s">
        <v>59</v>
      </c>
      <c r="B1" s="29"/>
      <c r="C1" s="29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 t="s">
        <v>0</v>
      </c>
      <c r="S1" s="4" t="s">
        <v>51</v>
      </c>
      <c r="T1" s="4" t="s">
        <v>4</v>
      </c>
      <c r="U1" s="4" t="s">
        <v>2</v>
      </c>
      <c r="V1" s="4" t="s">
        <v>3</v>
      </c>
      <c r="W1" s="29" t="s">
        <v>0</v>
      </c>
      <c r="X1" s="4" t="s">
        <v>51</v>
      </c>
    </row>
    <row r="2" spans="1:24" ht="30" x14ac:dyDescent="0.25">
      <c r="A2" s="21" t="s">
        <v>61</v>
      </c>
      <c r="B2" s="29" t="s">
        <v>52</v>
      </c>
      <c r="C2" s="29" t="s">
        <v>52</v>
      </c>
      <c r="D2" s="29" t="s">
        <v>52</v>
      </c>
      <c r="E2" s="29" t="s">
        <v>52</v>
      </c>
      <c r="F2" s="29" t="s">
        <v>52</v>
      </c>
      <c r="G2" s="29" t="s">
        <v>52</v>
      </c>
      <c r="H2" s="29" t="s">
        <v>52</v>
      </c>
      <c r="I2" s="29" t="s">
        <v>52</v>
      </c>
      <c r="J2" s="29" t="s">
        <v>52</v>
      </c>
      <c r="K2" s="29" t="s">
        <v>52</v>
      </c>
      <c r="L2" s="29" t="s">
        <v>52</v>
      </c>
      <c r="M2" s="29" t="s">
        <v>52</v>
      </c>
      <c r="N2" s="29" t="s">
        <v>52</v>
      </c>
      <c r="O2" s="29" t="s">
        <v>52</v>
      </c>
      <c r="P2" s="29" t="s">
        <v>52</v>
      </c>
      <c r="Q2" s="29"/>
      <c r="R2" s="29" t="s">
        <v>52</v>
      </c>
      <c r="S2" s="29" t="s">
        <v>52</v>
      </c>
      <c r="T2" s="29" t="s">
        <v>52</v>
      </c>
      <c r="U2" s="29" t="s">
        <v>44</v>
      </c>
      <c r="V2" s="29" t="s">
        <v>52</v>
      </c>
      <c r="W2" s="21" t="s">
        <v>53</v>
      </c>
      <c r="X2" s="21" t="s">
        <v>53</v>
      </c>
    </row>
    <row r="3" spans="1:24" x14ac:dyDescent="0.25">
      <c r="A3" s="4">
        <v>300</v>
      </c>
      <c r="B3" s="4">
        <v>0</v>
      </c>
      <c r="C3" s="4">
        <v>6</v>
      </c>
      <c r="D3" s="4">
        <v>0</v>
      </c>
      <c r="E3" s="4">
        <v>0</v>
      </c>
      <c r="F3" s="4">
        <v>3</v>
      </c>
      <c r="G3" s="4">
        <v>0</v>
      </c>
      <c r="H3" s="4">
        <v>0</v>
      </c>
      <c r="I3" s="4">
        <v>1</v>
      </c>
      <c r="J3" s="4">
        <v>16</v>
      </c>
      <c r="K3" s="4">
        <v>1</v>
      </c>
      <c r="L3" s="4">
        <v>1</v>
      </c>
      <c r="M3" s="4">
        <v>0</v>
      </c>
      <c r="N3" s="4">
        <v>0</v>
      </c>
      <c r="O3" s="4">
        <v>0</v>
      </c>
      <c r="P3" s="4">
        <v>0</v>
      </c>
      <c r="R3" s="26">
        <f>AVERAGE(B3:P3)</f>
        <v>1.8666666666666667</v>
      </c>
      <c r="S3" s="26">
        <f>MEDIAN(B3:P3)</f>
        <v>0</v>
      </c>
      <c r="T3" s="26">
        <f>_xlfn.STDEV.S(B3:P3)</f>
        <v>4.2403953095144775</v>
      </c>
      <c r="U3" s="4">
        <f>COUNT(B3:P3)</f>
        <v>15</v>
      </c>
      <c r="V3" s="26">
        <f>T3/SQRT(U3)</f>
        <v>1.0948653610057077</v>
      </c>
      <c r="W3" s="31">
        <f>(R3/MAX(R$3:R$43)*100)</f>
        <v>2.4561403508771931</v>
      </c>
      <c r="X3" s="26">
        <f>(S3/MAX(S$3:S$43)*100)</f>
        <v>0</v>
      </c>
    </row>
    <row r="4" spans="1:24" x14ac:dyDescent="0.25">
      <c r="A4" s="4">
        <v>310</v>
      </c>
      <c r="B4" s="4">
        <v>0</v>
      </c>
      <c r="C4" s="4">
        <v>5</v>
      </c>
      <c r="D4" s="4">
        <v>9</v>
      </c>
      <c r="E4" s="4">
        <v>0</v>
      </c>
      <c r="F4" s="4">
        <v>5</v>
      </c>
      <c r="G4" s="4">
        <v>0</v>
      </c>
      <c r="H4" s="4">
        <v>0</v>
      </c>
      <c r="I4" s="4">
        <v>2</v>
      </c>
      <c r="J4" s="4">
        <v>11</v>
      </c>
      <c r="K4" s="4">
        <v>2</v>
      </c>
      <c r="L4" s="4">
        <v>1</v>
      </c>
      <c r="M4" s="4">
        <v>5</v>
      </c>
      <c r="N4" s="4">
        <v>5</v>
      </c>
      <c r="O4" s="4">
        <v>6</v>
      </c>
      <c r="P4" s="4">
        <v>0</v>
      </c>
      <c r="R4" s="26">
        <f t="shared" ref="R4:R43" si="0">AVERAGE(B4:P4)</f>
        <v>3.4</v>
      </c>
      <c r="S4" s="26">
        <f t="shared" ref="S4:S43" si="1">MEDIAN(B4:P4)</f>
        <v>2</v>
      </c>
      <c r="T4" s="26">
        <f t="shared" ref="T4:T43" si="2">_xlfn.STDEV.S(B4:P4)</f>
        <v>3.5213633723318019</v>
      </c>
      <c r="U4" s="4">
        <f t="shared" ref="U4:U43" si="3">COUNT(B4:P4)</f>
        <v>15</v>
      </c>
      <c r="V4" s="26">
        <f t="shared" ref="V4:V43" si="4">T4/SQRT(U4)</f>
        <v>0.90921211313239036</v>
      </c>
      <c r="W4" s="31">
        <f t="shared" ref="W4:X43" si="5">(R4/MAX(R$3:R$43)*100)</f>
        <v>4.4736842105263159</v>
      </c>
      <c r="X4" s="26">
        <f t="shared" si="5"/>
        <v>2.7397260273972601</v>
      </c>
    </row>
    <row r="5" spans="1:24" x14ac:dyDescent="0.25">
      <c r="A5" s="4">
        <v>320</v>
      </c>
      <c r="B5" s="4">
        <v>0</v>
      </c>
      <c r="C5" s="4">
        <v>8</v>
      </c>
      <c r="D5" s="4">
        <v>5</v>
      </c>
      <c r="E5" s="4">
        <v>0</v>
      </c>
      <c r="F5" s="4">
        <v>5</v>
      </c>
      <c r="G5" s="4">
        <v>3</v>
      </c>
      <c r="H5" s="4">
        <v>0</v>
      </c>
      <c r="I5" s="4">
        <v>1</v>
      </c>
      <c r="J5" s="4">
        <v>0</v>
      </c>
      <c r="K5" s="4">
        <v>3</v>
      </c>
      <c r="L5" s="4">
        <v>4</v>
      </c>
      <c r="M5" s="4">
        <v>4</v>
      </c>
      <c r="N5" s="4">
        <v>4</v>
      </c>
      <c r="O5" s="4">
        <v>6</v>
      </c>
      <c r="P5" s="4">
        <v>0</v>
      </c>
      <c r="R5" s="26">
        <f t="shared" si="0"/>
        <v>2.8666666666666667</v>
      </c>
      <c r="S5" s="26">
        <f t="shared" si="1"/>
        <v>3</v>
      </c>
      <c r="T5" s="26">
        <f t="shared" si="2"/>
        <v>2.5875158154566118</v>
      </c>
      <c r="U5" s="4">
        <f t="shared" si="3"/>
        <v>15</v>
      </c>
      <c r="V5" s="26">
        <f t="shared" si="4"/>
        <v>0.66809371075411739</v>
      </c>
      <c r="W5" s="31">
        <f t="shared" si="5"/>
        <v>3.7719298245614032</v>
      </c>
      <c r="X5" s="26">
        <f t="shared" si="5"/>
        <v>4.10958904109589</v>
      </c>
    </row>
    <row r="6" spans="1:24" x14ac:dyDescent="0.25">
      <c r="A6" s="4">
        <v>330</v>
      </c>
      <c r="B6" s="4">
        <v>7</v>
      </c>
      <c r="C6" s="4">
        <v>9</v>
      </c>
      <c r="D6" s="4">
        <v>4</v>
      </c>
      <c r="E6" s="4">
        <v>0</v>
      </c>
      <c r="F6" s="4">
        <v>6</v>
      </c>
      <c r="G6" s="4">
        <v>2</v>
      </c>
      <c r="H6" s="4">
        <v>0</v>
      </c>
      <c r="I6" s="4">
        <v>1</v>
      </c>
      <c r="J6" s="4">
        <v>9</v>
      </c>
      <c r="K6" s="4">
        <v>4</v>
      </c>
      <c r="L6" s="4">
        <v>4</v>
      </c>
      <c r="M6" s="4">
        <v>4</v>
      </c>
      <c r="N6" s="4">
        <v>4</v>
      </c>
      <c r="O6" s="4">
        <v>1</v>
      </c>
      <c r="P6" s="4">
        <v>0</v>
      </c>
      <c r="R6" s="26">
        <f t="shared" si="0"/>
        <v>3.6666666666666665</v>
      </c>
      <c r="S6" s="26">
        <f t="shared" si="1"/>
        <v>4</v>
      </c>
      <c r="T6" s="26">
        <f t="shared" si="2"/>
        <v>3.062834043978286</v>
      </c>
      <c r="U6" s="4">
        <f t="shared" si="3"/>
        <v>15</v>
      </c>
      <c r="V6" s="26">
        <f t="shared" si="4"/>
        <v>0.79082034963500103</v>
      </c>
      <c r="W6" s="31">
        <f t="shared" si="5"/>
        <v>4.8245614035087714</v>
      </c>
      <c r="X6" s="26">
        <f t="shared" si="5"/>
        <v>5.4794520547945202</v>
      </c>
    </row>
    <row r="7" spans="1:24" x14ac:dyDescent="0.25">
      <c r="A7" s="4">
        <v>340</v>
      </c>
      <c r="B7" s="4">
        <v>16</v>
      </c>
      <c r="C7" s="4">
        <v>15</v>
      </c>
      <c r="D7" s="4">
        <v>9</v>
      </c>
      <c r="E7" s="4">
        <v>0</v>
      </c>
      <c r="F7" s="4">
        <v>13</v>
      </c>
      <c r="G7" s="4">
        <v>5</v>
      </c>
      <c r="H7" s="4">
        <v>0</v>
      </c>
      <c r="I7" s="4">
        <v>4</v>
      </c>
      <c r="J7" s="4">
        <v>17</v>
      </c>
      <c r="K7" s="4">
        <v>8</v>
      </c>
      <c r="L7" s="4">
        <v>4</v>
      </c>
      <c r="M7" s="4">
        <v>7</v>
      </c>
      <c r="N7" s="4">
        <v>7</v>
      </c>
      <c r="O7" s="4">
        <v>6</v>
      </c>
      <c r="P7" s="4">
        <v>0</v>
      </c>
      <c r="R7" s="26">
        <f t="shared" si="0"/>
        <v>7.4</v>
      </c>
      <c r="S7" s="26">
        <f t="shared" si="1"/>
        <v>7</v>
      </c>
      <c r="T7" s="26">
        <f t="shared" si="2"/>
        <v>5.6920997883030831</v>
      </c>
      <c r="U7" s="4">
        <f t="shared" si="3"/>
        <v>15</v>
      </c>
      <c r="V7" s="26">
        <f t="shared" si="4"/>
        <v>1.4696938456699069</v>
      </c>
      <c r="W7" s="31">
        <f t="shared" si="5"/>
        <v>9.7368421052631593</v>
      </c>
      <c r="X7" s="26">
        <f t="shared" si="5"/>
        <v>9.5890410958904102</v>
      </c>
    </row>
    <row r="8" spans="1:24" x14ac:dyDescent="0.25">
      <c r="A8" s="4">
        <v>350</v>
      </c>
      <c r="B8" s="4">
        <v>27</v>
      </c>
      <c r="C8" s="4">
        <v>24</v>
      </c>
      <c r="D8" s="4">
        <v>12</v>
      </c>
      <c r="E8" s="4">
        <v>0</v>
      </c>
      <c r="F8" s="4">
        <v>19</v>
      </c>
      <c r="G8" s="4">
        <v>18</v>
      </c>
      <c r="H8" s="4">
        <v>11</v>
      </c>
      <c r="I8" s="4">
        <v>9</v>
      </c>
      <c r="J8" s="4">
        <v>18</v>
      </c>
      <c r="K8" s="4">
        <v>15</v>
      </c>
      <c r="L8" s="4">
        <v>9</v>
      </c>
      <c r="M8" s="4">
        <v>13</v>
      </c>
      <c r="N8" s="4">
        <v>13</v>
      </c>
      <c r="O8" s="4">
        <v>11</v>
      </c>
      <c r="P8" s="4">
        <v>16</v>
      </c>
      <c r="R8" s="26">
        <f t="shared" si="0"/>
        <v>14.333333333333334</v>
      </c>
      <c r="S8" s="26">
        <f t="shared" si="1"/>
        <v>13</v>
      </c>
      <c r="T8" s="26">
        <f t="shared" si="2"/>
        <v>6.5428987314128451</v>
      </c>
      <c r="U8" s="4">
        <f t="shared" si="3"/>
        <v>15</v>
      </c>
      <c r="V8" s="26">
        <f t="shared" si="4"/>
        <v>1.6893691881789055</v>
      </c>
      <c r="W8" s="31">
        <f t="shared" si="5"/>
        <v>18.859649122807017</v>
      </c>
      <c r="X8" s="26">
        <f t="shared" si="5"/>
        <v>17.80821917808219</v>
      </c>
    </row>
    <row r="9" spans="1:24" x14ac:dyDescent="0.25">
      <c r="A9" s="4">
        <v>360</v>
      </c>
      <c r="B9" s="4">
        <v>17</v>
      </c>
      <c r="C9" s="4">
        <v>31</v>
      </c>
      <c r="D9" s="4">
        <v>16</v>
      </c>
      <c r="E9" s="4">
        <v>0</v>
      </c>
      <c r="F9" s="4">
        <v>26</v>
      </c>
      <c r="G9" s="4">
        <v>20</v>
      </c>
      <c r="H9" s="4">
        <v>0</v>
      </c>
      <c r="I9" s="4">
        <v>7</v>
      </c>
      <c r="J9" s="4">
        <v>17</v>
      </c>
      <c r="K9" s="4">
        <v>17</v>
      </c>
      <c r="L9" s="4">
        <v>13</v>
      </c>
      <c r="M9" s="4">
        <v>22</v>
      </c>
      <c r="N9" s="4">
        <v>22</v>
      </c>
      <c r="O9" s="4">
        <v>16</v>
      </c>
      <c r="P9" s="4">
        <v>15</v>
      </c>
      <c r="R9" s="26">
        <f t="shared" si="0"/>
        <v>15.933333333333334</v>
      </c>
      <c r="S9" s="26">
        <f t="shared" si="1"/>
        <v>17</v>
      </c>
      <c r="T9" s="26">
        <f t="shared" si="2"/>
        <v>8.5311753223663374</v>
      </c>
      <c r="U9" s="4">
        <f t="shared" si="3"/>
        <v>15</v>
      </c>
      <c r="V9" s="26">
        <f t="shared" si="4"/>
        <v>2.2027399964733676</v>
      </c>
      <c r="W9" s="31">
        <f t="shared" si="5"/>
        <v>20.964912280701757</v>
      </c>
      <c r="X9" s="26">
        <f t="shared" si="5"/>
        <v>23.287671232876711</v>
      </c>
    </row>
    <row r="10" spans="1:24" x14ac:dyDescent="0.25">
      <c r="A10" s="4">
        <v>370</v>
      </c>
      <c r="B10" s="4">
        <v>19</v>
      </c>
      <c r="C10" s="4">
        <v>32</v>
      </c>
      <c r="D10" s="4">
        <v>19</v>
      </c>
      <c r="E10" s="4">
        <v>0</v>
      </c>
      <c r="F10" s="4">
        <v>27</v>
      </c>
      <c r="G10" s="4">
        <v>9</v>
      </c>
      <c r="H10" s="4">
        <v>0</v>
      </c>
      <c r="I10" s="4">
        <v>12</v>
      </c>
      <c r="J10" s="4">
        <v>22</v>
      </c>
      <c r="K10" s="4">
        <v>21</v>
      </c>
      <c r="L10" s="4">
        <v>17</v>
      </c>
      <c r="M10" s="4">
        <v>17</v>
      </c>
      <c r="N10" s="4">
        <v>17</v>
      </c>
      <c r="O10" s="4">
        <v>21</v>
      </c>
      <c r="P10" s="4">
        <v>14</v>
      </c>
      <c r="R10" s="26">
        <f t="shared" si="0"/>
        <v>16.466666666666665</v>
      </c>
      <c r="S10" s="26">
        <f t="shared" si="1"/>
        <v>17</v>
      </c>
      <c r="T10" s="26">
        <f t="shared" si="2"/>
        <v>8.7085070613794198</v>
      </c>
      <c r="U10" s="4">
        <f t="shared" si="3"/>
        <v>15</v>
      </c>
      <c r="V10" s="26">
        <f t="shared" si="4"/>
        <v>2.2485268546034787</v>
      </c>
      <c r="W10" s="31">
        <f t="shared" si="5"/>
        <v>21.666666666666664</v>
      </c>
      <c r="X10" s="26">
        <f t="shared" si="5"/>
        <v>23.287671232876711</v>
      </c>
    </row>
    <row r="11" spans="1:24" x14ac:dyDescent="0.25">
      <c r="A11" s="4">
        <v>380</v>
      </c>
      <c r="B11" s="4">
        <v>14</v>
      </c>
      <c r="C11" s="4">
        <v>30</v>
      </c>
      <c r="D11" s="4">
        <v>22</v>
      </c>
      <c r="E11" s="4">
        <v>0</v>
      </c>
      <c r="F11" s="4">
        <v>31</v>
      </c>
      <c r="G11" s="4">
        <v>19</v>
      </c>
      <c r="H11" s="4">
        <v>18</v>
      </c>
      <c r="I11" s="4">
        <v>16</v>
      </c>
      <c r="J11" s="4">
        <v>26</v>
      </c>
      <c r="K11" s="4">
        <v>20</v>
      </c>
      <c r="L11" s="4">
        <v>15</v>
      </c>
      <c r="M11" s="4">
        <v>23</v>
      </c>
      <c r="N11" s="4">
        <v>23</v>
      </c>
      <c r="O11" s="4">
        <v>22</v>
      </c>
      <c r="P11" s="4">
        <v>12</v>
      </c>
      <c r="R11" s="26">
        <f t="shared" si="0"/>
        <v>19.399999999999999</v>
      </c>
      <c r="S11" s="26">
        <f t="shared" si="1"/>
        <v>20</v>
      </c>
      <c r="T11" s="26">
        <f t="shared" si="2"/>
        <v>7.6699785807113869</v>
      </c>
      <c r="U11" s="4">
        <f t="shared" si="3"/>
        <v>15</v>
      </c>
      <c r="V11" s="26">
        <f t="shared" si="4"/>
        <v>1.9803799539241866</v>
      </c>
      <c r="W11" s="31">
        <f t="shared" si="5"/>
        <v>25.526315789473681</v>
      </c>
      <c r="X11" s="26">
        <f t="shared" si="5"/>
        <v>27.397260273972602</v>
      </c>
    </row>
    <row r="12" spans="1:24" x14ac:dyDescent="0.25">
      <c r="A12" s="4">
        <v>390</v>
      </c>
      <c r="B12" s="4">
        <v>9</v>
      </c>
      <c r="C12" s="4">
        <v>30</v>
      </c>
      <c r="D12" s="4">
        <v>26</v>
      </c>
      <c r="E12" s="4">
        <v>0</v>
      </c>
      <c r="F12" s="4">
        <v>30</v>
      </c>
      <c r="G12" s="4">
        <v>17</v>
      </c>
      <c r="H12" s="4">
        <v>0</v>
      </c>
      <c r="I12" s="4">
        <v>17</v>
      </c>
      <c r="J12" s="4">
        <v>23</v>
      </c>
      <c r="K12" s="4">
        <v>24</v>
      </c>
      <c r="L12" s="4">
        <v>21</v>
      </c>
      <c r="M12" s="4">
        <v>18</v>
      </c>
      <c r="N12" s="4">
        <v>18</v>
      </c>
      <c r="O12" s="4">
        <v>20</v>
      </c>
      <c r="P12" s="4">
        <v>11</v>
      </c>
      <c r="R12" s="26">
        <f t="shared" si="0"/>
        <v>17.600000000000001</v>
      </c>
      <c r="S12" s="26">
        <f t="shared" si="1"/>
        <v>18</v>
      </c>
      <c r="T12" s="26">
        <f t="shared" si="2"/>
        <v>9.2720778993399637</v>
      </c>
      <c r="U12" s="4">
        <f t="shared" si="3"/>
        <v>15</v>
      </c>
      <c r="V12" s="26">
        <f t="shared" si="4"/>
        <v>2.3940402192587684</v>
      </c>
      <c r="W12" s="31">
        <f t="shared" si="5"/>
        <v>23.157894736842106</v>
      </c>
      <c r="X12" s="26">
        <f t="shared" si="5"/>
        <v>24.657534246575342</v>
      </c>
    </row>
    <row r="13" spans="1:24" x14ac:dyDescent="0.25">
      <c r="A13" s="4">
        <v>400</v>
      </c>
      <c r="B13" s="4">
        <v>12</v>
      </c>
      <c r="C13" s="4">
        <v>31</v>
      </c>
      <c r="D13" s="4">
        <v>19</v>
      </c>
      <c r="E13" s="4">
        <v>0</v>
      </c>
      <c r="F13" s="4">
        <v>30</v>
      </c>
      <c r="G13" s="4">
        <v>21</v>
      </c>
      <c r="H13" s="4">
        <v>23</v>
      </c>
      <c r="I13" s="4">
        <v>19</v>
      </c>
      <c r="J13" s="4">
        <v>28</v>
      </c>
      <c r="K13" s="4">
        <v>25</v>
      </c>
      <c r="L13" s="4">
        <v>23</v>
      </c>
      <c r="M13" s="4">
        <v>20</v>
      </c>
      <c r="N13" s="4">
        <v>20</v>
      </c>
      <c r="O13" s="4">
        <v>28</v>
      </c>
      <c r="P13" s="4">
        <v>18</v>
      </c>
      <c r="R13" s="26">
        <f t="shared" si="0"/>
        <v>21.133333333333333</v>
      </c>
      <c r="S13" s="26">
        <f t="shared" si="1"/>
        <v>21</v>
      </c>
      <c r="T13" s="26">
        <f t="shared" si="2"/>
        <v>7.7631608682718074</v>
      </c>
      <c r="U13" s="4">
        <f t="shared" si="3"/>
        <v>15</v>
      </c>
      <c r="V13" s="26">
        <f t="shared" si="4"/>
        <v>2.004439517116388</v>
      </c>
      <c r="W13" s="31">
        <f t="shared" si="5"/>
        <v>27.807017543859647</v>
      </c>
      <c r="X13" s="26">
        <f t="shared" si="5"/>
        <v>28.767123287671232</v>
      </c>
    </row>
    <row r="14" spans="1:24" x14ac:dyDescent="0.25">
      <c r="A14" s="4">
        <v>410</v>
      </c>
      <c r="B14" s="4">
        <v>20</v>
      </c>
      <c r="C14" s="4">
        <v>29</v>
      </c>
      <c r="D14" s="4">
        <v>14</v>
      </c>
      <c r="E14" s="4">
        <v>0</v>
      </c>
      <c r="F14" s="4">
        <v>34</v>
      </c>
      <c r="G14" s="4">
        <v>21</v>
      </c>
      <c r="H14" s="4">
        <v>18</v>
      </c>
      <c r="I14" s="4">
        <v>16</v>
      </c>
      <c r="J14" s="4">
        <v>29</v>
      </c>
      <c r="K14" s="4">
        <v>22</v>
      </c>
      <c r="L14" s="4">
        <v>20</v>
      </c>
      <c r="M14" s="4">
        <v>15</v>
      </c>
      <c r="N14" s="4">
        <v>15</v>
      </c>
      <c r="O14" s="4">
        <v>20</v>
      </c>
      <c r="P14" s="4">
        <v>11</v>
      </c>
      <c r="R14" s="26">
        <f t="shared" si="0"/>
        <v>18.933333333333334</v>
      </c>
      <c r="S14" s="26">
        <f t="shared" si="1"/>
        <v>20</v>
      </c>
      <c r="T14" s="26">
        <f t="shared" si="2"/>
        <v>8.1632159862455715</v>
      </c>
      <c r="U14" s="4">
        <f t="shared" si="3"/>
        <v>15</v>
      </c>
      <c r="V14" s="26">
        <f t="shared" si="4"/>
        <v>2.1077333044148836</v>
      </c>
      <c r="W14" s="31">
        <f t="shared" si="5"/>
        <v>24.912280701754387</v>
      </c>
      <c r="X14" s="26">
        <f t="shared" si="5"/>
        <v>27.397260273972602</v>
      </c>
    </row>
    <row r="15" spans="1:24" x14ac:dyDescent="0.25">
      <c r="A15" s="4">
        <v>420</v>
      </c>
      <c r="B15" s="4">
        <v>19</v>
      </c>
      <c r="C15" s="4">
        <v>29</v>
      </c>
      <c r="D15" s="4">
        <v>18</v>
      </c>
      <c r="E15" s="4">
        <v>21</v>
      </c>
      <c r="F15" s="4">
        <v>34</v>
      </c>
      <c r="G15" s="4">
        <v>15</v>
      </c>
      <c r="H15" s="4">
        <v>12</v>
      </c>
      <c r="I15" s="4">
        <v>15</v>
      </c>
      <c r="J15" s="4">
        <v>26</v>
      </c>
      <c r="K15" s="4">
        <v>23</v>
      </c>
      <c r="L15" s="4">
        <v>19</v>
      </c>
      <c r="M15" s="4">
        <v>19</v>
      </c>
      <c r="N15" s="4">
        <v>19</v>
      </c>
      <c r="O15" s="4">
        <v>18</v>
      </c>
      <c r="P15" s="4">
        <v>17</v>
      </c>
      <c r="R15" s="26">
        <f t="shared" si="0"/>
        <v>20.266666666666666</v>
      </c>
      <c r="S15" s="26">
        <f t="shared" si="1"/>
        <v>19</v>
      </c>
      <c r="T15" s="26">
        <f t="shared" si="2"/>
        <v>5.7129760403921912</v>
      </c>
      <c r="U15" s="4">
        <f t="shared" si="3"/>
        <v>15</v>
      </c>
      <c r="V15" s="26">
        <f t="shared" si="4"/>
        <v>1.4750840707813964</v>
      </c>
      <c r="W15" s="31">
        <f t="shared" si="5"/>
        <v>26.666666666666668</v>
      </c>
      <c r="X15" s="26">
        <f t="shared" si="5"/>
        <v>26.027397260273972</v>
      </c>
    </row>
    <row r="16" spans="1:24" x14ac:dyDescent="0.25">
      <c r="A16" s="4">
        <v>430</v>
      </c>
      <c r="B16" s="4">
        <v>16</v>
      </c>
      <c r="C16" s="4">
        <v>41</v>
      </c>
      <c r="D16" s="4">
        <v>13</v>
      </c>
      <c r="E16" s="4">
        <v>32</v>
      </c>
      <c r="F16" s="4">
        <v>38</v>
      </c>
      <c r="G16" s="4">
        <v>29</v>
      </c>
      <c r="H16" s="4">
        <v>22</v>
      </c>
      <c r="I16" s="4">
        <v>11</v>
      </c>
      <c r="J16" s="4">
        <v>29</v>
      </c>
      <c r="K16" s="4">
        <v>29</v>
      </c>
      <c r="L16" s="4">
        <v>29</v>
      </c>
      <c r="M16" s="4">
        <v>15</v>
      </c>
      <c r="N16" s="4">
        <v>15</v>
      </c>
      <c r="O16" s="4">
        <v>19</v>
      </c>
      <c r="P16" s="4">
        <v>18</v>
      </c>
      <c r="R16" s="26">
        <f t="shared" si="0"/>
        <v>23.733333333333334</v>
      </c>
      <c r="S16" s="26">
        <f t="shared" si="1"/>
        <v>22</v>
      </c>
      <c r="T16" s="26">
        <f t="shared" si="2"/>
        <v>9.3691489678066446</v>
      </c>
      <c r="U16" s="4">
        <f t="shared" si="3"/>
        <v>15</v>
      </c>
      <c r="V16" s="26">
        <f t="shared" si="4"/>
        <v>2.4191038613634364</v>
      </c>
      <c r="W16" s="31">
        <f t="shared" si="5"/>
        <v>31.228070175438599</v>
      </c>
      <c r="X16" s="26">
        <f t="shared" si="5"/>
        <v>30.136986301369863</v>
      </c>
    </row>
    <row r="17" spans="1:24" x14ac:dyDescent="0.25">
      <c r="A17" s="4">
        <v>440</v>
      </c>
      <c r="B17" s="4">
        <v>31</v>
      </c>
      <c r="C17" s="4">
        <v>55</v>
      </c>
      <c r="D17" s="4">
        <v>8</v>
      </c>
      <c r="E17" s="4">
        <v>30</v>
      </c>
      <c r="F17" s="4">
        <v>44</v>
      </c>
      <c r="G17" s="4">
        <v>22</v>
      </c>
      <c r="H17" s="4">
        <v>22</v>
      </c>
      <c r="I17" s="4">
        <v>22</v>
      </c>
      <c r="J17" s="4">
        <v>40</v>
      </c>
      <c r="K17" s="4">
        <v>37</v>
      </c>
      <c r="L17" s="4">
        <v>26</v>
      </c>
      <c r="M17" s="4">
        <v>20</v>
      </c>
      <c r="N17" s="4">
        <v>20</v>
      </c>
      <c r="O17" s="4">
        <v>17</v>
      </c>
      <c r="P17" s="4">
        <v>16</v>
      </c>
      <c r="R17" s="26">
        <f t="shared" si="0"/>
        <v>27.333333333333332</v>
      </c>
      <c r="S17" s="26">
        <f t="shared" si="1"/>
        <v>22</v>
      </c>
      <c r="T17" s="26">
        <f t="shared" si="2"/>
        <v>12.309500782883504</v>
      </c>
      <c r="U17" s="4">
        <f t="shared" si="3"/>
        <v>15</v>
      </c>
      <c r="V17" s="26">
        <f t="shared" si="4"/>
        <v>3.1782994354823311</v>
      </c>
      <c r="W17" s="31">
        <f t="shared" si="5"/>
        <v>35.964912280701753</v>
      </c>
      <c r="X17" s="26">
        <f t="shared" si="5"/>
        <v>30.136986301369863</v>
      </c>
    </row>
    <row r="18" spans="1:24" x14ac:dyDescent="0.25">
      <c r="A18" s="4">
        <v>450</v>
      </c>
      <c r="B18" s="4">
        <v>36</v>
      </c>
      <c r="C18" s="4">
        <v>62</v>
      </c>
      <c r="D18" s="4">
        <v>11</v>
      </c>
      <c r="E18" s="4">
        <v>45</v>
      </c>
      <c r="F18" s="4">
        <v>53</v>
      </c>
      <c r="G18" s="4">
        <v>24</v>
      </c>
      <c r="H18" s="4">
        <v>19</v>
      </c>
      <c r="I18" s="4">
        <v>19</v>
      </c>
      <c r="J18" s="4">
        <v>45</v>
      </c>
      <c r="K18" s="4">
        <v>47</v>
      </c>
      <c r="L18" s="4">
        <v>27</v>
      </c>
      <c r="M18" s="4">
        <v>21</v>
      </c>
      <c r="N18" s="4">
        <v>21</v>
      </c>
      <c r="O18" s="4">
        <v>23</v>
      </c>
      <c r="P18" s="4">
        <v>31</v>
      </c>
      <c r="R18" s="26">
        <f t="shared" si="0"/>
        <v>32.266666666666666</v>
      </c>
      <c r="S18" s="26">
        <f t="shared" si="1"/>
        <v>27</v>
      </c>
      <c r="T18" s="26">
        <f t="shared" si="2"/>
        <v>14.906693926203884</v>
      </c>
      <c r="U18" s="4">
        <f t="shared" si="3"/>
        <v>15</v>
      </c>
      <c r="V18" s="26">
        <f t="shared" si="4"/>
        <v>3.848891821546593</v>
      </c>
      <c r="W18" s="31">
        <f t="shared" si="5"/>
        <v>42.456140350877192</v>
      </c>
      <c r="X18" s="26">
        <f t="shared" si="5"/>
        <v>36.986301369863014</v>
      </c>
    </row>
    <row r="19" spans="1:24" x14ac:dyDescent="0.25">
      <c r="A19" s="4">
        <v>460</v>
      </c>
      <c r="B19" s="4">
        <v>35</v>
      </c>
      <c r="C19" s="4">
        <v>73</v>
      </c>
      <c r="D19" s="4">
        <v>11</v>
      </c>
      <c r="E19" s="4">
        <v>45</v>
      </c>
      <c r="F19" s="4">
        <v>62</v>
      </c>
      <c r="G19" s="4">
        <v>28</v>
      </c>
      <c r="H19" s="4">
        <v>29</v>
      </c>
      <c r="I19" s="4">
        <v>21</v>
      </c>
      <c r="J19" s="4">
        <v>51</v>
      </c>
      <c r="K19" s="4">
        <v>67</v>
      </c>
      <c r="L19" s="4">
        <v>33</v>
      </c>
      <c r="M19" s="4">
        <v>30</v>
      </c>
      <c r="N19" s="4">
        <v>30</v>
      </c>
      <c r="O19" s="4">
        <v>32</v>
      </c>
      <c r="P19" s="4">
        <v>21</v>
      </c>
      <c r="R19" s="26">
        <f t="shared" si="0"/>
        <v>37.866666666666667</v>
      </c>
      <c r="S19" s="26">
        <f t="shared" si="1"/>
        <v>32</v>
      </c>
      <c r="T19" s="26">
        <f t="shared" si="2"/>
        <v>18.019301820415741</v>
      </c>
      <c r="U19" s="4">
        <f t="shared" si="3"/>
        <v>15</v>
      </c>
      <c r="V19" s="26">
        <f t="shared" si="4"/>
        <v>4.6525637240503439</v>
      </c>
      <c r="W19" s="31">
        <f t="shared" si="5"/>
        <v>49.824561403508774</v>
      </c>
      <c r="X19" s="26">
        <f t="shared" si="5"/>
        <v>43.835616438356162</v>
      </c>
    </row>
    <row r="20" spans="1:24" x14ac:dyDescent="0.25">
      <c r="A20" s="4">
        <v>470</v>
      </c>
      <c r="B20" s="4">
        <v>34</v>
      </c>
      <c r="C20" s="4">
        <v>94</v>
      </c>
      <c r="D20" s="4">
        <v>9</v>
      </c>
      <c r="E20" s="4">
        <v>53</v>
      </c>
      <c r="F20" s="4">
        <v>75</v>
      </c>
      <c r="G20" s="4">
        <v>44</v>
      </c>
      <c r="H20" s="4">
        <v>28</v>
      </c>
      <c r="I20" s="4">
        <v>32</v>
      </c>
      <c r="J20" s="4">
        <v>68</v>
      </c>
      <c r="K20" s="4">
        <v>83</v>
      </c>
      <c r="L20" s="4">
        <v>42</v>
      </c>
      <c r="M20" s="4">
        <v>22</v>
      </c>
      <c r="N20" s="4">
        <v>22</v>
      </c>
      <c r="O20" s="4">
        <v>36</v>
      </c>
      <c r="P20" s="4">
        <v>33</v>
      </c>
      <c r="R20" s="26">
        <f t="shared" si="0"/>
        <v>45</v>
      </c>
      <c r="S20" s="26">
        <f t="shared" si="1"/>
        <v>36</v>
      </c>
      <c r="T20" s="26">
        <f t="shared" si="2"/>
        <v>24.648964046617223</v>
      </c>
      <c r="U20" s="4">
        <f t="shared" si="3"/>
        <v>15</v>
      </c>
      <c r="V20" s="26">
        <f t="shared" si="4"/>
        <v>6.3643351502542584</v>
      </c>
      <c r="W20" s="31">
        <f t="shared" si="5"/>
        <v>59.210526315789465</v>
      </c>
      <c r="X20" s="26">
        <f t="shared" si="5"/>
        <v>49.315068493150683</v>
      </c>
    </row>
    <row r="21" spans="1:24" x14ac:dyDescent="0.25">
      <c r="A21" s="4">
        <v>480</v>
      </c>
      <c r="B21" s="4">
        <v>40</v>
      </c>
      <c r="C21" s="4">
        <v>96</v>
      </c>
      <c r="D21" s="4">
        <v>22</v>
      </c>
      <c r="E21" s="4">
        <v>67</v>
      </c>
      <c r="F21" s="4">
        <v>89</v>
      </c>
      <c r="G21" s="4">
        <v>47</v>
      </c>
      <c r="H21" s="4">
        <v>42</v>
      </c>
      <c r="I21" s="4">
        <v>33</v>
      </c>
      <c r="J21" s="4">
        <v>68</v>
      </c>
      <c r="K21" s="4">
        <v>83</v>
      </c>
      <c r="L21" s="4">
        <v>51</v>
      </c>
      <c r="M21" s="4">
        <v>34</v>
      </c>
      <c r="N21" s="4">
        <v>34</v>
      </c>
      <c r="O21" s="4">
        <v>43</v>
      </c>
      <c r="P21" s="4">
        <v>40</v>
      </c>
      <c r="R21" s="26">
        <f t="shared" si="0"/>
        <v>52.6</v>
      </c>
      <c r="S21" s="26">
        <f t="shared" si="1"/>
        <v>43</v>
      </c>
      <c r="T21" s="26">
        <f t="shared" si="2"/>
        <v>22.5920339943087</v>
      </c>
      <c r="U21" s="4">
        <f t="shared" si="3"/>
        <v>15</v>
      </c>
      <c r="V21" s="26">
        <f t="shared" si="4"/>
        <v>5.8332380944606284</v>
      </c>
      <c r="W21" s="31">
        <f t="shared" si="5"/>
        <v>69.21052631578948</v>
      </c>
      <c r="X21" s="26">
        <f t="shared" si="5"/>
        <v>58.904109589041099</v>
      </c>
    </row>
    <row r="22" spans="1:24" x14ac:dyDescent="0.25">
      <c r="A22" s="4">
        <v>490</v>
      </c>
      <c r="B22" s="4">
        <v>67</v>
      </c>
      <c r="C22" s="4">
        <v>100</v>
      </c>
      <c r="D22" s="4">
        <v>31</v>
      </c>
      <c r="E22" s="4">
        <v>85</v>
      </c>
      <c r="F22" s="4">
        <v>96</v>
      </c>
      <c r="G22" s="4">
        <v>65</v>
      </c>
      <c r="H22" s="4">
        <v>54</v>
      </c>
      <c r="I22" s="4">
        <v>54</v>
      </c>
      <c r="J22" s="4">
        <v>78</v>
      </c>
      <c r="K22" s="4">
        <v>97</v>
      </c>
      <c r="L22" s="4">
        <v>44</v>
      </c>
      <c r="M22" s="4">
        <v>41</v>
      </c>
      <c r="N22" s="4">
        <v>41</v>
      </c>
      <c r="O22" s="4">
        <v>34</v>
      </c>
      <c r="P22" s="4">
        <v>31</v>
      </c>
      <c r="R22" s="26">
        <f t="shared" si="0"/>
        <v>61.2</v>
      </c>
      <c r="S22" s="26">
        <f t="shared" si="1"/>
        <v>54</v>
      </c>
      <c r="T22" s="26">
        <f t="shared" si="2"/>
        <v>24.891765706755319</v>
      </c>
      <c r="U22" s="4">
        <f t="shared" si="3"/>
        <v>15</v>
      </c>
      <c r="V22" s="26">
        <f t="shared" si="4"/>
        <v>6.4270262693306828</v>
      </c>
      <c r="W22" s="31">
        <f t="shared" si="5"/>
        <v>80.526315789473685</v>
      </c>
      <c r="X22" s="26">
        <f t="shared" si="5"/>
        <v>73.972602739726028</v>
      </c>
    </row>
    <row r="23" spans="1:24" x14ac:dyDescent="0.25">
      <c r="A23" s="4">
        <v>500</v>
      </c>
      <c r="B23" s="4">
        <v>77</v>
      </c>
      <c r="C23" s="4">
        <v>82</v>
      </c>
      <c r="D23" s="4">
        <v>100</v>
      </c>
      <c r="E23" s="4">
        <v>73</v>
      </c>
      <c r="F23" s="4">
        <v>93</v>
      </c>
      <c r="G23" s="4">
        <v>59</v>
      </c>
      <c r="H23" s="4">
        <v>55</v>
      </c>
      <c r="I23" s="4">
        <v>71</v>
      </c>
      <c r="J23" s="4">
        <v>78</v>
      </c>
      <c r="K23" s="4">
        <v>80</v>
      </c>
      <c r="L23" s="4">
        <v>44</v>
      </c>
      <c r="M23" s="4">
        <v>37</v>
      </c>
      <c r="N23" s="4">
        <v>37</v>
      </c>
      <c r="O23" s="4">
        <v>54</v>
      </c>
      <c r="P23" s="4">
        <v>39</v>
      </c>
      <c r="R23" s="26">
        <f t="shared" si="0"/>
        <v>65.266666666666666</v>
      </c>
      <c r="S23" s="26">
        <f t="shared" si="1"/>
        <v>71</v>
      </c>
      <c r="T23" s="26">
        <f t="shared" si="2"/>
        <v>20.4885566202442</v>
      </c>
      <c r="U23" s="4">
        <f t="shared" si="3"/>
        <v>15</v>
      </c>
      <c r="V23" s="26">
        <f t="shared" si="4"/>
        <v>5.2901225718689</v>
      </c>
      <c r="W23" s="31">
        <f t="shared" si="5"/>
        <v>85.877192982456137</v>
      </c>
      <c r="X23" s="26">
        <f t="shared" si="5"/>
        <v>97.260273972602747</v>
      </c>
    </row>
    <row r="24" spans="1:24" x14ac:dyDescent="0.25">
      <c r="A24" s="4">
        <v>510</v>
      </c>
      <c r="B24" s="4">
        <v>57</v>
      </c>
      <c r="C24" s="4">
        <v>88</v>
      </c>
      <c r="D24" s="4">
        <v>56</v>
      </c>
      <c r="E24" s="4">
        <v>92</v>
      </c>
      <c r="F24" s="4">
        <v>98</v>
      </c>
      <c r="G24" s="4">
        <v>49</v>
      </c>
      <c r="H24" s="4">
        <v>72</v>
      </c>
      <c r="I24" s="4">
        <v>73</v>
      </c>
      <c r="J24" s="4">
        <v>92</v>
      </c>
      <c r="K24" s="4">
        <v>83</v>
      </c>
      <c r="L24" s="4">
        <v>55</v>
      </c>
      <c r="M24" s="4">
        <v>43</v>
      </c>
      <c r="N24" s="4">
        <v>43</v>
      </c>
      <c r="O24" s="4">
        <v>56</v>
      </c>
      <c r="P24" s="4">
        <v>51</v>
      </c>
      <c r="R24" s="26">
        <f t="shared" si="0"/>
        <v>67.2</v>
      </c>
      <c r="S24" s="26">
        <f t="shared" si="1"/>
        <v>57</v>
      </c>
      <c r="T24" s="26">
        <f t="shared" si="2"/>
        <v>19.24726325629549</v>
      </c>
      <c r="U24" s="4">
        <f t="shared" si="3"/>
        <v>15</v>
      </c>
      <c r="V24" s="26">
        <f t="shared" si="4"/>
        <v>4.9696220034468244</v>
      </c>
      <c r="W24" s="31">
        <f t="shared" si="5"/>
        <v>88.421052631578959</v>
      </c>
      <c r="X24" s="26">
        <f t="shared" si="5"/>
        <v>78.082191780821915</v>
      </c>
    </row>
    <row r="25" spans="1:24" x14ac:dyDescent="0.25">
      <c r="A25" s="4">
        <v>520</v>
      </c>
      <c r="B25" s="4">
        <v>66</v>
      </c>
      <c r="C25" s="4">
        <v>76</v>
      </c>
      <c r="D25" s="4">
        <v>57</v>
      </c>
      <c r="E25" s="4">
        <v>87</v>
      </c>
      <c r="F25" s="4">
        <v>100</v>
      </c>
      <c r="G25" s="4">
        <v>56</v>
      </c>
      <c r="H25" s="4">
        <v>100</v>
      </c>
      <c r="I25" s="4">
        <v>75</v>
      </c>
      <c r="J25" s="4">
        <v>96</v>
      </c>
      <c r="K25" s="4">
        <v>84</v>
      </c>
      <c r="L25" s="4">
        <v>67</v>
      </c>
      <c r="M25" s="4">
        <v>52</v>
      </c>
      <c r="N25" s="4">
        <v>52</v>
      </c>
      <c r="O25" s="4">
        <v>46</v>
      </c>
      <c r="P25" s="4">
        <v>52</v>
      </c>
      <c r="R25" s="26">
        <f t="shared" si="0"/>
        <v>71.066666666666663</v>
      </c>
      <c r="S25" s="26">
        <f t="shared" si="1"/>
        <v>67</v>
      </c>
      <c r="T25" s="26">
        <f t="shared" si="2"/>
        <v>18.79006829861634</v>
      </c>
      <c r="U25" s="4">
        <f t="shared" si="3"/>
        <v>15</v>
      </c>
      <c r="V25" s="26">
        <f t="shared" si="4"/>
        <v>4.8515747729760674</v>
      </c>
      <c r="W25" s="31">
        <f t="shared" si="5"/>
        <v>93.508771929824547</v>
      </c>
      <c r="X25" s="26">
        <f t="shared" si="5"/>
        <v>91.780821917808225</v>
      </c>
    </row>
    <row r="26" spans="1:24" x14ac:dyDescent="0.25">
      <c r="A26" s="4">
        <v>530</v>
      </c>
      <c r="B26" s="4">
        <v>85</v>
      </c>
      <c r="C26" s="4">
        <v>68</v>
      </c>
      <c r="D26" s="4">
        <v>69</v>
      </c>
      <c r="E26" s="4">
        <v>97</v>
      </c>
      <c r="F26" s="4">
        <v>94</v>
      </c>
      <c r="G26" s="4">
        <v>65</v>
      </c>
      <c r="H26" s="4">
        <v>89</v>
      </c>
      <c r="I26" s="4">
        <v>78</v>
      </c>
      <c r="J26" s="4">
        <v>100</v>
      </c>
      <c r="K26" s="4">
        <v>87</v>
      </c>
      <c r="L26" s="4">
        <v>64</v>
      </c>
      <c r="M26" s="4">
        <v>71</v>
      </c>
      <c r="N26" s="4">
        <v>71</v>
      </c>
      <c r="O26" s="4">
        <v>48</v>
      </c>
      <c r="P26" s="4">
        <v>54</v>
      </c>
      <c r="R26" s="26">
        <f t="shared" si="0"/>
        <v>76</v>
      </c>
      <c r="S26" s="26">
        <f t="shared" si="1"/>
        <v>71</v>
      </c>
      <c r="T26" s="26">
        <f t="shared" si="2"/>
        <v>15.611351181569317</v>
      </c>
      <c r="U26" s="4">
        <f t="shared" si="3"/>
        <v>15</v>
      </c>
      <c r="V26" s="26">
        <f t="shared" si="4"/>
        <v>4.0308335425342294</v>
      </c>
      <c r="W26" s="31">
        <f t="shared" si="5"/>
        <v>100</v>
      </c>
      <c r="X26" s="26">
        <f t="shared" si="5"/>
        <v>97.260273972602747</v>
      </c>
    </row>
    <row r="27" spans="1:24" x14ac:dyDescent="0.25">
      <c r="A27" s="4">
        <v>540</v>
      </c>
      <c r="B27" s="4">
        <v>55</v>
      </c>
      <c r="C27" s="4">
        <v>69</v>
      </c>
      <c r="D27" s="4">
        <v>50</v>
      </c>
      <c r="E27" s="4">
        <v>83</v>
      </c>
      <c r="F27" s="4">
        <v>92</v>
      </c>
      <c r="G27" s="4">
        <v>54</v>
      </c>
      <c r="H27" s="4">
        <v>75</v>
      </c>
      <c r="I27" s="4">
        <v>75</v>
      </c>
      <c r="J27" s="4">
        <v>88</v>
      </c>
      <c r="K27" s="4">
        <v>91</v>
      </c>
      <c r="L27" s="4">
        <v>72</v>
      </c>
      <c r="M27" s="4">
        <v>47</v>
      </c>
      <c r="N27" s="4">
        <v>47</v>
      </c>
      <c r="O27" s="4">
        <v>61</v>
      </c>
      <c r="P27" s="4">
        <v>56</v>
      </c>
      <c r="R27" s="26">
        <f t="shared" si="0"/>
        <v>67.666666666666671</v>
      </c>
      <c r="S27" s="26">
        <f t="shared" si="1"/>
        <v>69</v>
      </c>
      <c r="T27" s="26">
        <f t="shared" si="2"/>
        <v>16.051998837112667</v>
      </c>
      <c r="U27" s="4">
        <f t="shared" si="3"/>
        <v>15</v>
      </c>
      <c r="V27" s="26">
        <f t="shared" si="4"/>
        <v>4.1446082779652116</v>
      </c>
      <c r="W27" s="31">
        <f t="shared" si="5"/>
        <v>89.035087719298261</v>
      </c>
      <c r="X27" s="26">
        <f t="shared" si="5"/>
        <v>94.520547945205479</v>
      </c>
    </row>
    <row r="28" spans="1:24" x14ac:dyDescent="0.25">
      <c r="A28" s="4">
        <v>550</v>
      </c>
      <c r="B28" s="4">
        <v>65</v>
      </c>
      <c r="C28" s="4">
        <v>46</v>
      </c>
      <c r="D28" s="4">
        <v>53</v>
      </c>
      <c r="E28" s="4">
        <v>100</v>
      </c>
      <c r="F28" s="4">
        <v>86</v>
      </c>
      <c r="G28" s="4">
        <v>63</v>
      </c>
      <c r="H28" s="4">
        <v>93</v>
      </c>
      <c r="I28" s="4">
        <v>84</v>
      </c>
      <c r="J28" s="4">
        <v>92</v>
      </c>
      <c r="K28" s="4">
        <v>95</v>
      </c>
      <c r="L28" s="4">
        <v>63</v>
      </c>
      <c r="M28" s="4">
        <v>54</v>
      </c>
      <c r="N28" s="4">
        <v>54</v>
      </c>
      <c r="O28" s="4">
        <v>52</v>
      </c>
      <c r="P28" s="4">
        <v>58</v>
      </c>
      <c r="R28" s="26">
        <f t="shared" si="0"/>
        <v>70.533333333333331</v>
      </c>
      <c r="S28" s="26">
        <f t="shared" si="1"/>
        <v>63</v>
      </c>
      <c r="T28" s="26">
        <f t="shared" si="2"/>
        <v>18.810584659656261</v>
      </c>
      <c r="U28" s="4">
        <f t="shared" si="3"/>
        <v>15</v>
      </c>
      <c r="V28" s="26">
        <f t="shared" si="4"/>
        <v>4.8568720746182272</v>
      </c>
      <c r="W28" s="31">
        <f t="shared" si="5"/>
        <v>92.807017543859644</v>
      </c>
      <c r="X28" s="26">
        <f t="shared" si="5"/>
        <v>86.301369863013704</v>
      </c>
    </row>
    <row r="29" spans="1:24" x14ac:dyDescent="0.25">
      <c r="A29" s="4">
        <v>560</v>
      </c>
      <c r="B29" s="4">
        <v>69</v>
      </c>
      <c r="C29" s="4">
        <v>35</v>
      </c>
      <c r="D29" s="4">
        <v>56</v>
      </c>
      <c r="E29" s="4">
        <v>91</v>
      </c>
      <c r="F29" s="4">
        <v>73</v>
      </c>
      <c r="G29" s="4">
        <v>67</v>
      </c>
      <c r="H29" s="4">
        <v>76</v>
      </c>
      <c r="I29" s="4">
        <v>89</v>
      </c>
      <c r="J29" s="4">
        <v>76</v>
      </c>
      <c r="K29" s="4">
        <v>100</v>
      </c>
      <c r="L29" s="4">
        <v>73</v>
      </c>
      <c r="M29" s="4">
        <v>62</v>
      </c>
      <c r="N29" s="4">
        <v>62</v>
      </c>
      <c r="O29" s="4">
        <v>68</v>
      </c>
      <c r="P29" s="4">
        <v>73</v>
      </c>
      <c r="R29" s="26">
        <f t="shared" si="0"/>
        <v>71.333333333333329</v>
      </c>
      <c r="S29" s="26">
        <f t="shared" si="1"/>
        <v>73</v>
      </c>
      <c r="T29" s="26">
        <f t="shared" si="2"/>
        <v>15.439590421411834</v>
      </c>
      <c r="U29" s="4">
        <f t="shared" si="3"/>
        <v>15</v>
      </c>
      <c r="V29" s="26">
        <f t="shared" si="4"/>
        <v>3.986485104959439</v>
      </c>
      <c r="W29" s="31">
        <f t="shared" si="5"/>
        <v>93.859649122807014</v>
      </c>
      <c r="X29" s="26">
        <f t="shared" si="5"/>
        <v>100</v>
      </c>
    </row>
    <row r="30" spans="1:24" x14ac:dyDescent="0.25">
      <c r="A30" s="4">
        <v>570</v>
      </c>
      <c r="B30" s="4">
        <v>65</v>
      </c>
      <c r="C30" s="4">
        <v>30</v>
      </c>
      <c r="D30" s="4">
        <v>48</v>
      </c>
      <c r="E30" s="4">
        <v>99</v>
      </c>
      <c r="F30" s="4">
        <v>63</v>
      </c>
      <c r="G30" s="4">
        <v>63</v>
      </c>
      <c r="H30" s="4">
        <v>76</v>
      </c>
      <c r="I30" s="4">
        <v>94</v>
      </c>
      <c r="J30" s="4">
        <v>68</v>
      </c>
      <c r="K30" s="4">
        <v>77</v>
      </c>
      <c r="L30" s="4">
        <v>77</v>
      </c>
      <c r="M30" s="4">
        <v>78</v>
      </c>
      <c r="N30" s="4">
        <v>78</v>
      </c>
      <c r="O30" s="4">
        <v>71</v>
      </c>
      <c r="P30" s="4">
        <v>65</v>
      </c>
      <c r="R30" s="26">
        <f t="shared" si="0"/>
        <v>70.13333333333334</v>
      </c>
      <c r="S30" s="26">
        <f t="shared" si="1"/>
        <v>71</v>
      </c>
      <c r="T30" s="26">
        <f t="shared" si="2"/>
        <v>16.724091547681699</v>
      </c>
      <c r="U30" s="4">
        <f t="shared" si="3"/>
        <v>15</v>
      </c>
      <c r="V30" s="26">
        <f t="shared" si="4"/>
        <v>4.3181418696412956</v>
      </c>
      <c r="W30" s="31">
        <f t="shared" si="5"/>
        <v>92.280701754385973</v>
      </c>
      <c r="X30" s="26">
        <f t="shared" si="5"/>
        <v>97.260273972602747</v>
      </c>
    </row>
    <row r="31" spans="1:24" x14ac:dyDescent="0.25">
      <c r="A31" s="4">
        <v>580</v>
      </c>
      <c r="B31" s="4">
        <v>60</v>
      </c>
      <c r="C31" s="4">
        <v>22</v>
      </c>
      <c r="D31" s="4">
        <v>62</v>
      </c>
      <c r="E31" s="4">
        <v>98</v>
      </c>
      <c r="F31" s="4">
        <v>53</v>
      </c>
      <c r="G31" s="4">
        <v>84</v>
      </c>
      <c r="H31" s="4">
        <v>69</v>
      </c>
      <c r="I31" s="4">
        <v>100</v>
      </c>
      <c r="J31" s="4">
        <v>80</v>
      </c>
      <c r="K31" s="4">
        <v>65</v>
      </c>
      <c r="L31" s="4">
        <v>68</v>
      </c>
      <c r="M31" s="4">
        <v>64</v>
      </c>
      <c r="N31" s="4">
        <v>64</v>
      </c>
      <c r="O31" s="4">
        <v>76</v>
      </c>
      <c r="P31" s="4">
        <v>82</v>
      </c>
      <c r="R31" s="26">
        <f t="shared" si="0"/>
        <v>69.8</v>
      </c>
      <c r="S31" s="26">
        <f t="shared" si="1"/>
        <v>68</v>
      </c>
      <c r="T31" s="26">
        <f t="shared" si="2"/>
        <v>18.932964449793445</v>
      </c>
      <c r="U31" s="4">
        <f t="shared" si="3"/>
        <v>15</v>
      </c>
      <c r="V31" s="26">
        <f t="shared" si="4"/>
        <v>4.8884704005591386</v>
      </c>
      <c r="W31" s="31">
        <f t="shared" si="5"/>
        <v>91.84210526315789</v>
      </c>
      <c r="X31" s="26">
        <f t="shared" si="5"/>
        <v>93.150684931506845</v>
      </c>
    </row>
    <row r="32" spans="1:24" x14ac:dyDescent="0.25">
      <c r="A32" s="4">
        <v>590</v>
      </c>
      <c r="B32" s="4">
        <v>86</v>
      </c>
      <c r="C32" s="4">
        <v>15</v>
      </c>
      <c r="D32" s="4">
        <v>58</v>
      </c>
      <c r="E32" s="4">
        <v>67</v>
      </c>
      <c r="F32" s="4">
        <v>40</v>
      </c>
      <c r="G32" s="4">
        <v>90</v>
      </c>
      <c r="H32" s="4">
        <v>43</v>
      </c>
      <c r="I32" s="4">
        <v>65</v>
      </c>
      <c r="J32" s="4">
        <v>41</v>
      </c>
      <c r="K32" s="4">
        <v>45</v>
      </c>
      <c r="L32" s="4">
        <v>88</v>
      </c>
      <c r="M32" s="4">
        <v>89</v>
      </c>
      <c r="N32" s="4">
        <v>89</v>
      </c>
      <c r="O32" s="4">
        <v>73</v>
      </c>
      <c r="P32" s="4">
        <v>100</v>
      </c>
      <c r="R32" s="26">
        <f t="shared" si="0"/>
        <v>65.933333333333337</v>
      </c>
      <c r="S32" s="26">
        <f t="shared" si="1"/>
        <v>67</v>
      </c>
      <c r="T32" s="26">
        <f t="shared" si="2"/>
        <v>24.872436455604731</v>
      </c>
      <c r="U32" s="4">
        <f t="shared" si="3"/>
        <v>15</v>
      </c>
      <c r="V32" s="26">
        <f t="shared" si="4"/>
        <v>6.4220354781439566</v>
      </c>
      <c r="W32" s="31">
        <f t="shared" si="5"/>
        <v>86.754385964912288</v>
      </c>
      <c r="X32" s="26">
        <f t="shared" si="5"/>
        <v>91.780821917808225</v>
      </c>
    </row>
    <row r="33" spans="1:24" x14ac:dyDescent="0.25">
      <c r="A33" s="4">
        <v>600</v>
      </c>
      <c r="B33" s="4">
        <v>95</v>
      </c>
      <c r="C33" s="4">
        <v>13</v>
      </c>
      <c r="D33" s="4">
        <v>60</v>
      </c>
      <c r="E33" s="4">
        <v>62</v>
      </c>
      <c r="F33" s="4">
        <v>31</v>
      </c>
      <c r="G33" s="4">
        <v>100</v>
      </c>
      <c r="H33" s="4">
        <v>46</v>
      </c>
      <c r="I33" s="4">
        <v>79</v>
      </c>
      <c r="J33" s="4">
        <v>36</v>
      </c>
      <c r="K33" s="4">
        <v>31</v>
      </c>
      <c r="L33" s="4">
        <v>99</v>
      </c>
      <c r="M33" s="4">
        <v>100</v>
      </c>
      <c r="N33" s="4">
        <v>100</v>
      </c>
      <c r="O33" s="4">
        <v>74</v>
      </c>
      <c r="P33" s="4">
        <v>65</v>
      </c>
      <c r="R33" s="26">
        <f t="shared" si="0"/>
        <v>66.066666666666663</v>
      </c>
      <c r="S33" s="26">
        <f t="shared" si="1"/>
        <v>65</v>
      </c>
      <c r="T33" s="26">
        <f t="shared" si="2"/>
        <v>29.571865651244227</v>
      </c>
      <c r="U33" s="4">
        <f t="shared" si="3"/>
        <v>15</v>
      </c>
      <c r="V33" s="26">
        <f t="shared" si="4"/>
        <v>7.6354228789034693</v>
      </c>
      <c r="W33" s="31">
        <f t="shared" si="5"/>
        <v>86.929824561403507</v>
      </c>
      <c r="X33" s="26">
        <f t="shared" si="5"/>
        <v>89.041095890410958</v>
      </c>
    </row>
    <row r="34" spans="1:24" x14ac:dyDescent="0.25">
      <c r="A34" s="4">
        <v>610</v>
      </c>
      <c r="B34" s="4">
        <v>100</v>
      </c>
      <c r="C34" s="4">
        <v>8</v>
      </c>
      <c r="D34" s="4">
        <v>66</v>
      </c>
      <c r="E34" s="4">
        <v>56</v>
      </c>
      <c r="F34" s="4">
        <v>23</v>
      </c>
      <c r="G34" s="4">
        <v>86</v>
      </c>
      <c r="H34" s="4">
        <v>31</v>
      </c>
      <c r="I34" s="4">
        <v>63</v>
      </c>
      <c r="J34" s="4">
        <v>27</v>
      </c>
      <c r="K34" s="4">
        <v>20</v>
      </c>
      <c r="L34" s="4">
        <v>72</v>
      </c>
      <c r="M34" s="4">
        <v>79</v>
      </c>
      <c r="N34" s="4">
        <v>79</v>
      </c>
      <c r="O34" s="4">
        <v>70</v>
      </c>
      <c r="P34" s="4">
        <v>84</v>
      </c>
      <c r="R34" s="26">
        <f t="shared" si="0"/>
        <v>57.6</v>
      </c>
      <c r="S34" s="26">
        <f t="shared" si="1"/>
        <v>66</v>
      </c>
      <c r="T34" s="26">
        <f t="shared" si="2"/>
        <v>28.530184516953767</v>
      </c>
      <c r="U34" s="4">
        <f t="shared" si="3"/>
        <v>15</v>
      </c>
      <c r="V34" s="26">
        <f t="shared" si="4"/>
        <v>7.3664619665591085</v>
      </c>
      <c r="W34" s="31">
        <f t="shared" si="5"/>
        <v>75.789473684210535</v>
      </c>
      <c r="X34" s="26">
        <f t="shared" si="5"/>
        <v>90.410958904109577</v>
      </c>
    </row>
    <row r="35" spans="1:24" x14ac:dyDescent="0.25">
      <c r="A35" s="4">
        <v>620</v>
      </c>
      <c r="B35" s="4">
        <v>99</v>
      </c>
      <c r="C35" s="4">
        <v>7</v>
      </c>
      <c r="D35" s="4">
        <v>52</v>
      </c>
      <c r="E35" s="4">
        <v>36</v>
      </c>
      <c r="F35" s="4">
        <v>16</v>
      </c>
      <c r="G35" s="4">
        <v>94</v>
      </c>
      <c r="H35" s="4">
        <v>31</v>
      </c>
      <c r="I35" s="4">
        <v>68</v>
      </c>
      <c r="J35" s="4">
        <v>25</v>
      </c>
      <c r="K35" s="4">
        <v>10</v>
      </c>
      <c r="L35" s="4">
        <v>100</v>
      </c>
      <c r="M35" s="4">
        <v>100</v>
      </c>
      <c r="N35" s="4">
        <v>100</v>
      </c>
      <c r="O35" s="4">
        <v>90</v>
      </c>
      <c r="P35" s="4">
        <v>79</v>
      </c>
      <c r="R35" s="26">
        <f t="shared" si="0"/>
        <v>60.466666666666669</v>
      </c>
      <c r="S35" s="26">
        <f t="shared" si="1"/>
        <v>68</v>
      </c>
      <c r="T35" s="26">
        <f t="shared" si="2"/>
        <v>36.595992494625236</v>
      </c>
      <c r="U35" s="4">
        <f t="shared" si="3"/>
        <v>15</v>
      </c>
      <c r="V35" s="26">
        <f t="shared" si="4"/>
        <v>9.449044631307677</v>
      </c>
      <c r="W35" s="31">
        <f t="shared" si="5"/>
        <v>79.561403508771932</v>
      </c>
      <c r="X35" s="26">
        <f t="shared" si="5"/>
        <v>93.150684931506845</v>
      </c>
    </row>
    <row r="36" spans="1:24" x14ac:dyDescent="0.25">
      <c r="A36" s="4">
        <v>630</v>
      </c>
      <c r="B36" s="4">
        <v>82</v>
      </c>
      <c r="C36" s="4">
        <v>5</v>
      </c>
      <c r="D36" s="4">
        <v>31</v>
      </c>
      <c r="E36" s="4">
        <v>24</v>
      </c>
      <c r="F36" s="4">
        <v>11</v>
      </c>
      <c r="G36" s="4">
        <v>70</v>
      </c>
      <c r="H36" s="4">
        <v>30</v>
      </c>
      <c r="I36" s="4">
        <v>76</v>
      </c>
      <c r="J36" s="4">
        <v>22</v>
      </c>
      <c r="K36" s="4">
        <v>6</v>
      </c>
      <c r="L36" s="4">
        <v>74</v>
      </c>
      <c r="M36" s="4">
        <v>58</v>
      </c>
      <c r="N36" s="4">
        <v>58</v>
      </c>
      <c r="O36" s="4">
        <v>100</v>
      </c>
      <c r="P36" s="4">
        <v>75</v>
      </c>
      <c r="R36" s="26">
        <f t="shared" si="0"/>
        <v>48.133333333333333</v>
      </c>
      <c r="S36" s="26">
        <f t="shared" si="1"/>
        <v>58</v>
      </c>
      <c r="T36" s="26">
        <f t="shared" si="2"/>
        <v>31.144517212198878</v>
      </c>
      <c r="U36" s="4">
        <f t="shared" si="3"/>
        <v>15</v>
      </c>
      <c r="V36" s="26">
        <f t="shared" si="4"/>
        <v>8.0414797659010997</v>
      </c>
      <c r="W36" s="31">
        <f t="shared" si="5"/>
        <v>63.333333333333329</v>
      </c>
      <c r="X36" s="26">
        <f t="shared" si="5"/>
        <v>79.452054794520549</v>
      </c>
    </row>
    <row r="37" spans="1:24" x14ac:dyDescent="0.25">
      <c r="A37" s="4">
        <v>640</v>
      </c>
      <c r="B37" s="4">
        <v>67</v>
      </c>
      <c r="C37" s="4">
        <v>5</v>
      </c>
      <c r="D37" s="4">
        <v>27</v>
      </c>
      <c r="E37" s="4">
        <v>31</v>
      </c>
      <c r="F37" s="4">
        <v>9</v>
      </c>
      <c r="G37" s="4">
        <v>72</v>
      </c>
      <c r="H37" s="4">
        <v>29</v>
      </c>
      <c r="I37" s="4">
        <v>86</v>
      </c>
      <c r="J37" s="4">
        <v>22</v>
      </c>
      <c r="K37" s="4">
        <v>4</v>
      </c>
      <c r="L37" s="4">
        <v>77</v>
      </c>
      <c r="M37" s="4">
        <v>86</v>
      </c>
      <c r="N37" s="4">
        <v>86</v>
      </c>
      <c r="O37" s="4">
        <v>81</v>
      </c>
      <c r="P37" s="4">
        <v>71</v>
      </c>
      <c r="R37" s="26">
        <f t="shared" si="0"/>
        <v>50.2</v>
      </c>
      <c r="S37" s="26">
        <f t="shared" si="1"/>
        <v>67</v>
      </c>
      <c r="T37" s="26">
        <f t="shared" si="2"/>
        <v>32.434989924903192</v>
      </c>
      <c r="U37" s="4">
        <f t="shared" si="3"/>
        <v>15</v>
      </c>
      <c r="V37" s="26">
        <f t="shared" si="4"/>
        <v>8.374678387570361</v>
      </c>
      <c r="W37" s="31">
        <f t="shared" si="5"/>
        <v>66.05263157894737</v>
      </c>
      <c r="X37" s="26">
        <f t="shared" si="5"/>
        <v>91.780821917808225</v>
      </c>
    </row>
    <row r="38" spans="1:24" x14ac:dyDescent="0.25">
      <c r="A38" s="4">
        <v>650</v>
      </c>
      <c r="B38" s="4">
        <v>63</v>
      </c>
      <c r="C38" s="4">
        <v>0</v>
      </c>
      <c r="D38" s="4">
        <v>29</v>
      </c>
      <c r="E38" s="4">
        <v>0</v>
      </c>
      <c r="F38" s="4">
        <v>7</v>
      </c>
      <c r="G38" s="4">
        <v>84</v>
      </c>
      <c r="H38" s="4">
        <v>31</v>
      </c>
      <c r="I38" s="4">
        <v>74</v>
      </c>
      <c r="J38" s="4">
        <v>21</v>
      </c>
      <c r="K38" s="4">
        <v>2</v>
      </c>
      <c r="L38" s="4">
        <v>68</v>
      </c>
      <c r="M38" s="4">
        <v>58</v>
      </c>
      <c r="N38" s="4">
        <v>58</v>
      </c>
      <c r="O38" s="4">
        <v>69</v>
      </c>
      <c r="P38" s="4">
        <v>75</v>
      </c>
      <c r="R38" s="26">
        <f t="shared" si="0"/>
        <v>42.6</v>
      </c>
      <c r="S38" s="26">
        <f t="shared" si="1"/>
        <v>58</v>
      </c>
      <c r="T38" s="26">
        <f t="shared" si="2"/>
        <v>30.837824640714015</v>
      </c>
      <c r="U38" s="4">
        <f t="shared" si="3"/>
        <v>15</v>
      </c>
      <c r="V38" s="26">
        <f t="shared" si="4"/>
        <v>7.9622920844500058</v>
      </c>
      <c r="W38" s="31">
        <f t="shared" si="5"/>
        <v>56.052631578947363</v>
      </c>
      <c r="X38" s="26">
        <f t="shared" si="5"/>
        <v>79.452054794520549</v>
      </c>
    </row>
    <row r="39" spans="1:24" x14ac:dyDescent="0.25">
      <c r="A39" s="4">
        <v>660</v>
      </c>
      <c r="B39" s="4">
        <v>68</v>
      </c>
      <c r="C39" s="4">
        <v>0</v>
      </c>
      <c r="D39" s="4">
        <v>35</v>
      </c>
      <c r="E39" s="4">
        <v>27</v>
      </c>
      <c r="F39" s="4">
        <v>5</v>
      </c>
      <c r="G39" s="4">
        <v>74</v>
      </c>
      <c r="H39" s="4">
        <v>20</v>
      </c>
      <c r="I39" s="4">
        <v>42</v>
      </c>
      <c r="J39" s="4">
        <v>21</v>
      </c>
      <c r="K39" s="4">
        <v>1</v>
      </c>
      <c r="L39" s="4">
        <v>54</v>
      </c>
      <c r="M39" s="4">
        <v>51</v>
      </c>
      <c r="N39" s="4">
        <v>51</v>
      </c>
      <c r="O39" s="4">
        <v>67</v>
      </c>
      <c r="P39" s="4">
        <v>49</v>
      </c>
      <c r="R39" s="26">
        <f t="shared" si="0"/>
        <v>37.666666666666664</v>
      </c>
      <c r="S39" s="26">
        <f t="shared" si="1"/>
        <v>42</v>
      </c>
      <c r="T39" s="26">
        <f t="shared" si="2"/>
        <v>24.511416193470417</v>
      </c>
      <c r="U39" s="4">
        <f t="shared" si="3"/>
        <v>15</v>
      </c>
      <c r="V39" s="26">
        <f t="shared" si="4"/>
        <v>6.3288204472846479</v>
      </c>
      <c r="W39" s="31">
        <f t="shared" si="5"/>
        <v>49.561403508771932</v>
      </c>
      <c r="X39" s="26">
        <f t="shared" si="5"/>
        <v>57.534246575342465</v>
      </c>
    </row>
    <row r="40" spans="1:24" x14ac:dyDescent="0.25">
      <c r="A40" s="4">
        <v>670</v>
      </c>
      <c r="B40" s="4">
        <v>67</v>
      </c>
      <c r="C40" s="4">
        <v>0</v>
      </c>
      <c r="D40" s="4">
        <v>11</v>
      </c>
      <c r="E40" s="4">
        <v>0</v>
      </c>
      <c r="F40" s="4">
        <v>4</v>
      </c>
      <c r="G40" s="4">
        <v>57</v>
      </c>
      <c r="H40" s="4">
        <v>22</v>
      </c>
      <c r="I40" s="4">
        <v>41</v>
      </c>
      <c r="J40" s="4">
        <v>14</v>
      </c>
      <c r="K40" s="4">
        <v>1</v>
      </c>
      <c r="L40" s="4">
        <v>54</v>
      </c>
      <c r="M40" s="4">
        <v>41</v>
      </c>
      <c r="N40" s="4">
        <v>41</v>
      </c>
      <c r="O40" s="4">
        <v>46</v>
      </c>
      <c r="P40" s="4">
        <v>54</v>
      </c>
      <c r="R40" s="26">
        <f t="shared" si="0"/>
        <v>30.2</v>
      </c>
      <c r="S40" s="26">
        <f t="shared" si="1"/>
        <v>41</v>
      </c>
      <c r="T40" s="26">
        <f t="shared" si="2"/>
        <v>23.704128633757332</v>
      </c>
      <c r="U40" s="4">
        <f t="shared" si="3"/>
        <v>15</v>
      </c>
      <c r="V40" s="26">
        <f t="shared" si="4"/>
        <v>6.1203796956600343</v>
      </c>
      <c r="W40" s="31">
        <f t="shared" si="5"/>
        <v>39.736842105263158</v>
      </c>
      <c r="X40" s="26">
        <f t="shared" si="5"/>
        <v>56.164383561643838</v>
      </c>
    </row>
    <row r="41" spans="1:24" x14ac:dyDescent="0.25">
      <c r="A41" s="4">
        <v>680</v>
      </c>
      <c r="B41" s="4">
        <v>46</v>
      </c>
      <c r="C41" s="4">
        <v>5</v>
      </c>
      <c r="D41" s="4">
        <v>12</v>
      </c>
      <c r="E41" s="4">
        <v>0</v>
      </c>
      <c r="F41" s="4">
        <v>4</v>
      </c>
      <c r="G41" s="4">
        <v>46</v>
      </c>
      <c r="H41" s="4">
        <v>21</v>
      </c>
      <c r="I41" s="4">
        <v>28</v>
      </c>
      <c r="J41" s="4">
        <v>0</v>
      </c>
      <c r="K41" s="4">
        <v>1</v>
      </c>
      <c r="L41" s="4">
        <v>38</v>
      </c>
      <c r="M41" s="4">
        <v>30</v>
      </c>
      <c r="N41" s="4">
        <v>30</v>
      </c>
      <c r="O41" s="4">
        <v>49</v>
      </c>
      <c r="P41" s="4">
        <v>34</v>
      </c>
      <c r="R41" s="26">
        <f t="shared" si="0"/>
        <v>22.933333333333334</v>
      </c>
      <c r="S41" s="26">
        <f t="shared" si="1"/>
        <v>28</v>
      </c>
      <c r="T41" s="26">
        <f t="shared" si="2"/>
        <v>18.037527018756784</v>
      </c>
      <c r="U41" s="4">
        <f t="shared" si="3"/>
        <v>15</v>
      </c>
      <c r="V41" s="26">
        <f t="shared" si="4"/>
        <v>4.6572694500274228</v>
      </c>
      <c r="W41" s="31">
        <f t="shared" si="5"/>
        <v>30.175438596491226</v>
      </c>
      <c r="X41" s="26">
        <f t="shared" si="5"/>
        <v>38.356164383561641</v>
      </c>
    </row>
    <row r="42" spans="1:24" x14ac:dyDescent="0.25">
      <c r="A42" s="4">
        <v>690</v>
      </c>
      <c r="B42" s="4">
        <v>36</v>
      </c>
      <c r="C42" s="4">
        <v>0</v>
      </c>
      <c r="D42" s="4">
        <v>7</v>
      </c>
      <c r="E42" s="4">
        <v>0</v>
      </c>
      <c r="F42" s="4">
        <v>3</v>
      </c>
      <c r="G42" s="4">
        <v>27</v>
      </c>
      <c r="H42" s="4">
        <v>10</v>
      </c>
      <c r="I42" s="4">
        <v>22</v>
      </c>
      <c r="J42" s="4">
        <v>10</v>
      </c>
      <c r="K42" s="4">
        <v>0</v>
      </c>
      <c r="L42" s="4">
        <v>10</v>
      </c>
      <c r="M42" s="4">
        <v>20</v>
      </c>
      <c r="N42" s="4">
        <v>20</v>
      </c>
      <c r="O42" s="4">
        <v>28</v>
      </c>
      <c r="P42" s="4">
        <v>27</v>
      </c>
      <c r="R42" s="26">
        <f t="shared" si="0"/>
        <v>14.666666666666666</v>
      </c>
      <c r="S42" s="26">
        <f t="shared" si="1"/>
        <v>10</v>
      </c>
      <c r="T42" s="26">
        <f t="shared" si="2"/>
        <v>11.812019705529176</v>
      </c>
      <c r="U42" s="4">
        <f t="shared" si="3"/>
        <v>15</v>
      </c>
      <c r="V42" s="26">
        <f t="shared" si="4"/>
        <v>3.0498503736392224</v>
      </c>
      <c r="W42" s="31">
        <f t="shared" si="5"/>
        <v>19.298245614035086</v>
      </c>
      <c r="X42" s="26">
        <f t="shared" si="5"/>
        <v>13.698630136986301</v>
      </c>
    </row>
    <row r="43" spans="1:24" x14ac:dyDescent="0.25">
      <c r="A43" s="4">
        <v>700</v>
      </c>
      <c r="B43" s="4">
        <v>22</v>
      </c>
      <c r="C43" s="4">
        <v>0</v>
      </c>
      <c r="D43" s="4">
        <v>3</v>
      </c>
      <c r="E43" s="4">
        <v>0</v>
      </c>
      <c r="F43" s="4">
        <v>3</v>
      </c>
      <c r="G43" s="4">
        <v>22</v>
      </c>
      <c r="H43" s="4">
        <v>0</v>
      </c>
      <c r="I43" s="4">
        <v>12</v>
      </c>
      <c r="J43" s="4">
        <v>0</v>
      </c>
      <c r="K43" s="4">
        <v>0</v>
      </c>
      <c r="L43" s="4">
        <v>9</v>
      </c>
      <c r="M43" s="4">
        <v>11</v>
      </c>
      <c r="N43" s="4">
        <v>11</v>
      </c>
      <c r="O43" s="4">
        <v>13</v>
      </c>
      <c r="P43" s="4">
        <v>12</v>
      </c>
      <c r="R43" s="26">
        <f t="shared" si="0"/>
        <v>7.8666666666666663</v>
      </c>
      <c r="S43" s="26">
        <f t="shared" si="1"/>
        <v>9</v>
      </c>
      <c r="T43" s="26">
        <f t="shared" si="2"/>
        <v>7.7355087252290806</v>
      </c>
      <c r="U43" s="4">
        <f t="shared" si="3"/>
        <v>15</v>
      </c>
      <c r="V43" s="26">
        <f t="shared" si="4"/>
        <v>1.9972997644836261</v>
      </c>
      <c r="W43" s="31">
        <f t="shared" si="5"/>
        <v>10.350877192982455</v>
      </c>
      <c r="X43" s="26">
        <f t="shared" si="5"/>
        <v>12.328767123287671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body mass</vt:lpstr>
      <vt:lpstr>retinal layer thickness</vt:lpstr>
      <vt:lpstr>V log I 0% taurine</vt:lpstr>
      <vt:lpstr>V log I 1.4% taurine</vt:lpstr>
      <vt:lpstr>V log I 5% taurine</vt:lpstr>
      <vt:lpstr>log I specific % response </vt:lpstr>
      <vt:lpstr>flicker fusion frequency</vt:lpstr>
      <vt:lpstr>0% taurine spect. sensitivity</vt:lpstr>
      <vt:lpstr>1.4% taurine spect. sensitivity</vt:lpstr>
      <vt:lpstr>5% taurine spect. sensitivity</vt:lpstr>
      <vt:lpstr>'retinal layer thickness'!_Hlk2001302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Brill</dc:creator>
  <cp:lastModifiedBy>Richard W Brill</cp:lastModifiedBy>
  <dcterms:created xsi:type="dcterms:W3CDTF">2018-04-09T19:15:00Z</dcterms:created>
  <dcterms:modified xsi:type="dcterms:W3CDTF">2019-05-31T18:38:33Z</dcterms:modified>
</cp:coreProperties>
</file>